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д дискдагилар\КУКОН ДЕХКОН БОЗОРИ АЖ\"/>
    </mc:Choice>
  </mc:AlternateContent>
  <bookViews>
    <workbookView xWindow="0" yWindow="0" windowWidth="20490" windowHeight="7740" firstSheet="2" activeTab="4"/>
  </bookViews>
  <sheets>
    <sheet name="а.в" sheetId="1" r:id="rId1"/>
    <sheet name="ном.акт." sheetId="2" r:id="rId2"/>
    <sheet name="к.б.и." sheetId="4" r:id="rId3"/>
    <sheet name="инвентаризация" sheetId="5" r:id="rId4"/>
    <sheet name="Инвентаризация 2022" sheetId="6" r:id="rId5"/>
    <sheet name="списание 2022" sheetId="7" r:id="rId6"/>
    <sheet name="Лист1" sheetId="8" r:id="rId7"/>
  </sheets>
  <definedNames>
    <definedName name="_xlnm._FilterDatabase" localSheetId="3" hidden="1">инвентаризация!$A$19:$F$104</definedName>
    <definedName name="_xlnm.Print_Area" localSheetId="3">инвентаризация!$A$1:$I$117</definedName>
    <definedName name="_xlnm.Print_Area" localSheetId="6">Лист1!$A$1:$I$32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8" l="1"/>
  <c r="F20" i="8"/>
  <c r="F22" i="8" l="1"/>
  <c r="E62" i="7"/>
  <c r="D62" i="7"/>
  <c r="E69" i="7"/>
  <c r="D69" i="7"/>
  <c r="D35" i="7"/>
  <c r="E87" i="7"/>
  <c r="D87" i="7"/>
  <c r="E35" i="7"/>
  <c r="E36" i="7" s="1"/>
  <c r="E108" i="7"/>
  <c r="E88" i="7"/>
  <c r="E64" i="7"/>
  <c r="E68" i="7" s="1"/>
  <c r="E45" i="7"/>
  <c r="E51" i="7" s="1"/>
  <c r="E28" i="7"/>
  <c r="E109" i="7" l="1"/>
  <c r="E113" i="6"/>
  <c r="E91" i="6"/>
  <c r="E72" i="6"/>
  <c r="E67" i="6"/>
  <c r="E64" i="6"/>
  <c r="E45" i="6"/>
  <c r="E51" i="6" s="1"/>
  <c r="E36" i="6"/>
  <c r="E28" i="6"/>
  <c r="E71" i="6" l="1"/>
  <c r="E92" i="6"/>
  <c r="E114" i="6" s="1"/>
  <c r="E104" i="5"/>
  <c r="E32" i="5"/>
  <c r="E24" i="5"/>
  <c r="E47" i="5"/>
  <c r="E41" i="5"/>
  <c r="E49" i="5" s="1"/>
  <c r="E65" i="5" l="1"/>
  <c r="E89" i="5"/>
  <c r="E62" i="5"/>
  <c r="E70" i="5"/>
  <c r="E69" i="5" l="1"/>
  <c r="E90" i="5"/>
  <c r="E105" i="5" s="1"/>
  <c r="D25" i="4"/>
  <c r="F25" i="4"/>
  <c r="E25" i="4"/>
  <c r="E25" i="2" l="1"/>
  <c r="D25" i="2"/>
  <c r="E21" i="1"/>
  <c r="D21" i="1"/>
  <c r="D41" i="1"/>
  <c r="E15" i="1"/>
  <c r="D15" i="1"/>
  <c r="E8" i="1"/>
  <c r="D8" i="1"/>
  <c r="E41" i="1"/>
  <c r="E42" i="1" l="1"/>
  <c r="D42" i="1"/>
</calcChain>
</file>

<file path=xl/sharedStrings.xml><?xml version="1.0" encoding="utf-8"?>
<sst xmlns="http://schemas.openxmlformats.org/spreadsheetml/2006/main" count="1014" uniqueCount="211">
  <si>
    <t>Кисловодский модул</t>
  </si>
  <si>
    <t>Карвонсарой навес</t>
  </si>
  <si>
    <t>404м2</t>
  </si>
  <si>
    <t>Янги кур модуллар</t>
  </si>
  <si>
    <t>Бозор идораси</t>
  </si>
  <si>
    <t>Омбор биноси</t>
  </si>
  <si>
    <t>Жами бинолар</t>
  </si>
  <si>
    <t>Асосий кириш пешток</t>
  </si>
  <si>
    <t>402м2</t>
  </si>
  <si>
    <t>Асосий кириш катта дарвоза</t>
  </si>
  <si>
    <t>Асосий кириш эшик</t>
  </si>
  <si>
    <t>Асосий кириш кичик дарвоза</t>
  </si>
  <si>
    <t>Асосий кириш метал эшик</t>
  </si>
  <si>
    <t>Анора дукон</t>
  </si>
  <si>
    <t xml:space="preserve">Жами </t>
  </si>
  <si>
    <t>Компютер</t>
  </si>
  <si>
    <t>Принтер</t>
  </si>
  <si>
    <t>Сканер</t>
  </si>
  <si>
    <t>Офис мебел котиба</t>
  </si>
  <si>
    <t>Офис мебел мажмуа</t>
  </si>
  <si>
    <t>Стул юмшок</t>
  </si>
  <si>
    <t>Рахбар столи</t>
  </si>
  <si>
    <t>Стенка проф 2,8</t>
  </si>
  <si>
    <t>2 тумба комп стол</t>
  </si>
  <si>
    <t>Комб шкаф 1350</t>
  </si>
  <si>
    <t>1 тумба стол</t>
  </si>
  <si>
    <t>Раздев стол</t>
  </si>
  <si>
    <t>Стол 3 метр</t>
  </si>
  <si>
    <t>Стол юмшок</t>
  </si>
  <si>
    <t>Журнал стол</t>
  </si>
  <si>
    <t>Стул</t>
  </si>
  <si>
    <t>Телевизор Самсунг</t>
  </si>
  <si>
    <t>Кресло</t>
  </si>
  <si>
    <t>Антенна</t>
  </si>
  <si>
    <t>Жами мебел</t>
  </si>
  <si>
    <t>Пажарный щит</t>
  </si>
  <si>
    <t>Сабзовот растаси чикиш зинаси орал.тош ёт</t>
  </si>
  <si>
    <t>Акфа дукон</t>
  </si>
  <si>
    <t>Гилам рахбар хонаси</t>
  </si>
  <si>
    <t>Нон растаси</t>
  </si>
  <si>
    <t>Манзарали дарахт</t>
  </si>
  <si>
    <t>Камера урнат</t>
  </si>
  <si>
    <t>Моделларга реклама урнатиш</t>
  </si>
  <si>
    <t>Завкиобод кучасига асфальт</t>
  </si>
  <si>
    <t>Кукат бозорчаси дарвозаси</t>
  </si>
  <si>
    <t>Арча</t>
  </si>
  <si>
    <t>Урта киришга урн. плита</t>
  </si>
  <si>
    <t>асфаль ёткизиш</t>
  </si>
  <si>
    <t>Электр печка</t>
  </si>
  <si>
    <t>Касса аппарат</t>
  </si>
  <si>
    <t>касса аппарат</t>
  </si>
  <si>
    <t>аравача</t>
  </si>
  <si>
    <t>Рекламалар ва паннолар</t>
  </si>
  <si>
    <t>Тарози 5 кг</t>
  </si>
  <si>
    <t>Тарози 20 кг</t>
  </si>
  <si>
    <t>Тошлар 200г</t>
  </si>
  <si>
    <t>Жалюзи парда</t>
  </si>
  <si>
    <t>Тукув дастгохи</t>
  </si>
  <si>
    <t>Тарози 10 кг</t>
  </si>
  <si>
    <t>Тарози тоши комп</t>
  </si>
  <si>
    <t>чикинди идиш</t>
  </si>
  <si>
    <t>Кондиционер</t>
  </si>
  <si>
    <t>Хона сплит система</t>
  </si>
  <si>
    <t>223 м2</t>
  </si>
  <si>
    <t>Манавият плакатлари</t>
  </si>
  <si>
    <t>Президент китоби</t>
  </si>
  <si>
    <t>Керамика (Фантанга)</t>
  </si>
  <si>
    <t>Тарози электрон</t>
  </si>
  <si>
    <t>Хум</t>
  </si>
  <si>
    <t>Кукон арава (прилавка)</t>
  </si>
  <si>
    <t>Жами</t>
  </si>
  <si>
    <t>жами</t>
  </si>
  <si>
    <t>бор</t>
  </si>
  <si>
    <t>йўқ</t>
  </si>
  <si>
    <t>8та</t>
  </si>
  <si>
    <t xml:space="preserve">1та </t>
  </si>
  <si>
    <t>20 бор</t>
  </si>
  <si>
    <t>6та яроқсиз</t>
  </si>
  <si>
    <t>01,01,2020</t>
  </si>
  <si>
    <t>чикиш</t>
  </si>
  <si>
    <t>01,06,2020</t>
  </si>
  <si>
    <t>кирим</t>
  </si>
  <si>
    <t>чиким</t>
  </si>
  <si>
    <t>01,01,2020 нархи</t>
  </si>
  <si>
    <t>01,01,2020 износ</t>
  </si>
  <si>
    <t>№</t>
  </si>
  <si>
    <t>НОМИ</t>
  </si>
  <si>
    <t>микдори</t>
  </si>
  <si>
    <t>суммаси</t>
  </si>
  <si>
    <t>Жавобгар шахс</t>
  </si>
  <si>
    <t>Имзоси</t>
  </si>
  <si>
    <t>Изох</t>
  </si>
  <si>
    <t>Далолатнома</t>
  </si>
  <si>
    <t>Бизлар ким далолатнома тузиб имзо чекувчилар 1. Кукон дехкон бозори АЖ бошкарув  раиси 1 уринбосари</t>
  </si>
  <si>
    <t>4.инфра туз. Мутахасасис Якубжонова Маъмурахон 5.Хисобчи Хошимова Махоратхон</t>
  </si>
  <si>
    <t>Исанов Жамшиджон. 2.Бош хисобчи Маматов Кахрамон.3.Хукукшунос Арипов Мухаммаджон</t>
  </si>
  <si>
    <t xml:space="preserve">лар булиб тузамиз ушбу далолатномани шу мазмундаким Бошкарув раисининг буйруги билан хужалик мудири </t>
  </si>
  <si>
    <t>Ахмедов Акрам Адхамович бошка ишга утиши муносабати билан урнига Ташпулатов Дилмурод Юсупович</t>
  </si>
  <si>
    <t>Велосипед турар жойи</t>
  </si>
  <si>
    <t>улчов бирлиги</t>
  </si>
  <si>
    <t>дона</t>
  </si>
  <si>
    <t>м2</t>
  </si>
  <si>
    <t>Принтр</t>
  </si>
  <si>
    <t>Пул санайдиган машина</t>
  </si>
  <si>
    <t>тарози элетрон</t>
  </si>
  <si>
    <t>Рация</t>
  </si>
  <si>
    <t>Тунел дизен.</t>
  </si>
  <si>
    <t>Телевизор</t>
  </si>
  <si>
    <t>градусник</t>
  </si>
  <si>
    <t>Ракавина</t>
  </si>
  <si>
    <t>Пожарный шит</t>
  </si>
  <si>
    <t>лопатка</t>
  </si>
  <si>
    <t>пакир</t>
  </si>
  <si>
    <t>Камера</t>
  </si>
  <si>
    <t>Пиёз</t>
  </si>
  <si>
    <t>кгр</t>
  </si>
  <si>
    <t>20,11,2020 й</t>
  </si>
  <si>
    <t>"ТАСДИКЛАЙМАН"</t>
  </si>
  <si>
    <t xml:space="preserve"> Кукон дехкон бозори АЖ бошкарув  раиси </t>
  </si>
  <si>
    <t>1. Кукон дехкон бозори АЖ бошкарув  раиси 1 уринбосари                                    Ж .Исанов</t>
  </si>
  <si>
    <t>2.Бош хисобчи                                                                                                                          Маматов К</t>
  </si>
  <si>
    <t>3 .Хукукшунос                                                                                                                             Арипов М</t>
  </si>
  <si>
    <t>4.Инфра туз. Мутахасасис                                                                                                    Якубжонова М.</t>
  </si>
  <si>
    <t>5 Хисобчи:</t>
  </si>
  <si>
    <t xml:space="preserve">                                    Хошимова М</t>
  </si>
  <si>
    <t>Топширувчи</t>
  </si>
  <si>
    <t xml:space="preserve">                                   Ахмедов А</t>
  </si>
  <si>
    <t>Кабул килувчи:</t>
  </si>
  <si>
    <t>Ташпулатов Д</t>
  </si>
  <si>
    <t xml:space="preserve">                                    Ташпулатов Д</t>
  </si>
  <si>
    <t>Юкоридаги инвентарларни сакланишини  уз зиммамга оламан.</t>
  </si>
  <si>
    <t xml:space="preserve">                        /Мелибаев Ж.А                      </t>
  </si>
  <si>
    <t xml:space="preserve">               /</t>
  </si>
  <si>
    <t>тайинланганлиги учун Ахмедов А.Хисобидаги борлик инвентарлар Ташпулатов Д.Ю  зиммасига утказилди.</t>
  </si>
  <si>
    <t>"ТАСДИҚЛАЙМАН"</t>
  </si>
  <si>
    <t xml:space="preserve">Қўқон шаҳар "Деҳқон бозори" АЖ бошқарув раиси </t>
  </si>
  <si>
    <t xml:space="preserve">                        /Мелибаев Ж.А.                      </t>
  </si>
  <si>
    <t>Инвентаризация натижаси юзасидан</t>
  </si>
  <si>
    <t>Биз, қуйида имзо чекувчилар туздик ушбу далолатномани шу ҳақидаки, Қўқон шаҳар “Деҳқон бозори” АЖ бошқарув раисининг 2022-йил 05-январь кунги №1-сонли буйруғи, "Бухгалтерия ҳисоби тўғрисида"ги Ўзбекистон Республикаси Қонуни ҳамда Бухгалтерия ҳисобининг миллий стандарти (19-сонли БҲМС) "Инвентаризацияни ташкил этиш ва ўтказиш"га мувофиқ жамият хўжалик бўлимидаги (масъул Ташпулатов Д.Ю. зиммасидаги) товар-моддий бойликларнинг ҳақиқатда мавжудлигини, уларнинг сақланиши ва тегишли тартибда ҳисобини юритилишини текшириш бўйича ишчи комиссия тузилиб, жамият бухгалтерияси томонидан тақдим этилган маълумотларга асосан юқлама ўтказилди ва товар-моддий бойликлар тегишли тартибда расмийлаштирилиб, қуйидаги ҳақида далолатнома тузилди.</t>
  </si>
  <si>
    <t>05.01.2022-йил</t>
  </si>
  <si>
    <t>Қўқон шаҳар "Дехқон бозори" АЖнинг 05.01.2022-йил ҳолатига (жамият бухгалтерияси томонидан тақдим этилган рўйхатга) мувофиқ.</t>
  </si>
  <si>
    <t>Жамият хўжалик бўлими (масъул жавобгар шахс Ташпулатов  Д.Ю. зиммаси)да қуйидаги товар-моддий бойликлар мавжудлиги аниқланди:</t>
  </si>
  <si>
    <t>Номи</t>
  </si>
  <si>
    <t>Ўлчов бирлиги</t>
  </si>
  <si>
    <t>Миқдори</t>
  </si>
  <si>
    <t>Суммаси</t>
  </si>
  <si>
    <t>Бор/йўқ</t>
  </si>
  <si>
    <t>Кисловодский модуль</t>
  </si>
  <si>
    <t>404 м2</t>
  </si>
  <si>
    <t>Янги қурилган модуллар</t>
  </si>
  <si>
    <t>402 м2</t>
  </si>
  <si>
    <t>Компьютер</t>
  </si>
  <si>
    <t>Тунель дизенфекция</t>
  </si>
  <si>
    <t>Градусник</t>
  </si>
  <si>
    <t>Раковина</t>
  </si>
  <si>
    <t>Пожарный щит</t>
  </si>
  <si>
    <t>Лопатка</t>
  </si>
  <si>
    <t>Пақир</t>
  </si>
  <si>
    <t>Камера (видео)</t>
  </si>
  <si>
    <t>Офис мебель котиба</t>
  </si>
  <si>
    <t>Офис мебель мажмуаси</t>
  </si>
  <si>
    <t>Стул юмшоқ</t>
  </si>
  <si>
    <t>Раҳбар столи</t>
  </si>
  <si>
    <t>2 тумбали компьютер стол</t>
  </si>
  <si>
    <t>1 тумбали стол</t>
  </si>
  <si>
    <t>Стол юмалоқ</t>
  </si>
  <si>
    <t>Модулларга ўрнатилган реклама (паннолар)</t>
  </si>
  <si>
    <t>Завқиобод кўчасида асфальт</t>
  </si>
  <si>
    <t>Аравача</t>
  </si>
  <si>
    <t>Кўкат бозорчаси дарвозаси</t>
  </si>
  <si>
    <t>Асфальт (ётқизилган)</t>
  </si>
  <si>
    <t>Чиқинди идиш</t>
  </si>
  <si>
    <t>Қўқон арава (прилавка)</t>
  </si>
  <si>
    <t>Тарози тоши (комплект)</t>
  </si>
  <si>
    <t>1. Бош ҳисобчи</t>
  </si>
  <si>
    <t>Қ.Маматов</t>
  </si>
  <si>
    <t>2. Мутахассис</t>
  </si>
  <si>
    <t>М.Якубжанова</t>
  </si>
  <si>
    <t>3. Мутахассис</t>
  </si>
  <si>
    <t>М.Хошимова</t>
  </si>
  <si>
    <t>Д.Ташпулатов</t>
  </si>
  <si>
    <t>Қабул қилувчи:</t>
  </si>
  <si>
    <t>Н.Исаков</t>
  </si>
  <si>
    <t>Юқоридаги инвентарларни сақланишини ўз зиммамга оламан.</t>
  </si>
  <si>
    <t>Керамика (Фонтан)</t>
  </si>
  <si>
    <t>Тошлар 200 гр</t>
  </si>
  <si>
    <t>Тарози 30 кг</t>
  </si>
  <si>
    <t>Тарози 200 кг</t>
  </si>
  <si>
    <t>Тарози 300 кг</t>
  </si>
  <si>
    <t xml:space="preserve">Тарози </t>
  </si>
  <si>
    <t>Темир навес (5*6)</t>
  </si>
  <si>
    <t>Темир навес (2,5*20)</t>
  </si>
  <si>
    <t>Акфа дўконча (4*1,6)</t>
  </si>
  <si>
    <t>нархи</t>
  </si>
  <si>
    <t>Ишлатилган жой</t>
  </si>
  <si>
    <t xml:space="preserve">О.Косимов </t>
  </si>
  <si>
    <t>4. Назоратчи</t>
  </si>
  <si>
    <t>5.Назоратчи</t>
  </si>
  <si>
    <t>Н.Мансуров</t>
  </si>
  <si>
    <t>Биз, қуйида имзо чекув далолатнома тузувчилар:  Жамият бош хисобчиси Маматов К.И ,  Мухандис Ташпулатов Д.Ю. Мутахасис Косимов Отабек ,арава хизмати назоратчиси Рахмонов Жамолитдин .Мева павилёни назоратчиси Мансуров Нумонжонлар булиб тузамиз ушбу далолтномани шу мазмундаким 2022 йил 29 июл куни жамият газнасидан арава хизмати назооратчиси  томонидан олинган 37500000 сум накд пулга  куйидаги матераллар ва махсулотлар олинди .Деб  далолатнома тузилди.</t>
  </si>
  <si>
    <t>бозор худуди.</t>
  </si>
  <si>
    <t>Арава енгил юклар ташиш учун</t>
  </si>
  <si>
    <t>2.Мухандис</t>
  </si>
  <si>
    <t>Д.Ю.Ташпулотов</t>
  </si>
  <si>
    <t>Рахмонов Ж</t>
  </si>
  <si>
    <t>Юкоридаги аравачаларни бутлигини уз зиммаска оламан.                                         Рахмонов Ж</t>
  </si>
  <si>
    <t>(ОЛДИ БЕРДИ)</t>
  </si>
  <si>
    <t xml:space="preserve">Бизлар ким далолатнома тузиб имзо чекувчилар </t>
  </si>
  <si>
    <t>Исаков Нодир  бошка ишга утиши муносабати билан урнига Хамадамов Ислом Ибрагимович</t>
  </si>
  <si>
    <t>тайинланганлиги учун Исаков Нодир Хисобидаги борлик инвентарлар Хамдамов Ислом Ибрагимович  зиммасига утказилди.</t>
  </si>
  <si>
    <t xml:space="preserve"> 1.Бош хисобчи Маматов Кахрамон.2.Мутахасис Тошпулатов Д.Ю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</si>
</sst>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_-* #,##0_р_._-;\-* #,##0_р_._-;_-* &quot;-&quot;??_р_._-;_-@_-"/>
  </numFmts>
  <fonts count="18"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2"/>
      <color theme="1"/>
      <name val="Times New Roman"/>
      <family val="1"/>
      <charset val="204"/>
    </font>
    <font>
      <b/>
      <sz val="12"/>
      <color theme="1"/>
      <name val="Times New Roman"/>
      <family val="1"/>
      <charset val="204"/>
    </font>
    <font>
      <sz val="11"/>
      <name val="Times New Roman"/>
      <family val="1"/>
      <charset val="204"/>
    </font>
    <font>
      <sz val="26"/>
      <color theme="1"/>
      <name val="Calibri"/>
      <family val="2"/>
      <charset val="204"/>
      <scheme val="minor"/>
    </font>
    <font>
      <sz val="12"/>
      <color theme="1"/>
      <name val="Cambria"/>
      <family val="1"/>
      <charset val="204"/>
    </font>
    <font>
      <sz val="11"/>
      <color theme="1"/>
      <name val="Cambria"/>
      <family val="1"/>
      <charset val="204"/>
    </font>
    <font>
      <sz val="10"/>
      <color theme="1"/>
      <name val="Cambria"/>
      <family val="1"/>
      <charset val="204"/>
    </font>
    <font>
      <i/>
      <sz val="10"/>
      <color theme="1"/>
      <name val="Cambria"/>
      <family val="1"/>
      <charset val="204"/>
    </font>
    <font>
      <sz val="18"/>
      <color theme="1"/>
      <name val="Cambria"/>
      <family val="1"/>
      <charset val="204"/>
    </font>
    <font>
      <i/>
      <sz val="11"/>
      <color theme="1"/>
      <name val="Cambria"/>
      <family val="1"/>
      <charset val="204"/>
    </font>
    <font>
      <b/>
      <sz val="11"/>
      <color theme="1"/>
      <name val="Cambria"/>
      <family val="1"/>
      <charset val="204"/>
    </font>
    <font>
      <b/>
      <sz val="12"/>
      <color theme="1"/>
      <name val="Cambria"/>
      <family val="1"/>
      <charset val="204"/>
    </font>
    <font>
      <sz val="14"/>
      <color theme="1"/>
      <name val="Cambria"/>
      <family val="1"/>
      <charset val="204"/>
    </font>
    <font>
      <i/>
      <sz val="14"/>
      <color theme="1"/>
      <name val="Cambria"/>
      <family val="1"/>
      <charset val="204"/>
    </font>
    <font>
      <b/>
      <sz val="14"/>
      <color theme="1"/>
      <name val="Cambria"/>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9">
    <xf numFmtId="0" fontId="0" fillId="0" borderId="0" xfId="0"/>
    <xf numFmtId="164" fontId="3" fillId="0" borderId="1" xfId="1" applyNumberFormat="1" applyFont="1" applyBorder="1" applyAlignment="1">
      <alignment horizontal="right" vertical="center" wrapText="1"/>
    </xf>
    <xf numFmtId="164" fontId="4" fillId="0" borderId="1" xfId="1" applyNumberFormat="1" applyFont="1" applyBorder="1" applyAlignment="1">
      <alignment horizontal="right" vertical="center" wrapText="1"/>
    </xf>
    <xf numFmtId="164" fontId="4" fillId="0" borderId="1" xfId="0" applyNumberFormat="1" applyFont="1" applyBorder="1" applyAlignment="1">
      <alignment horizontal="right" vertical="center" wrapText="1"/>
    </xf>
    <xf numFmtId="0" fontId="0" fillId="0" borderId="1" xfId="0" applyBorder="1"/>
    <xf numFmtId="0" fontId="0" fillId="0" borderId="1" xfId="0" applyBorder="1" applyAlignment="1">
      <alignment horizontal="center" vertical="center"/>
    </xf>
    <xf numFmtId="0" fontId="2" fillId="0" borderId="1" xfId="0" applyFont="1" applyBorder="1"/>
    <xf numFmtId="0" fontId="0" fillId="0" borderId="1" xfId="0" applyBorder="1" applyAlignment="1">
      <alignment wrapText="1"/>
    </xf>
    <xf numFmtId="0" fontId="0" fillId="0" borderId="1" xfId="0" applyFont="1" applyBorder="1"/>
    <xf numFmtId="0" fontId="0" fillId="0" borderId="1" xfId="0" applyFont="1" applyBorder="1" applyAlignment="1">
      <alignment horizontal="center" vertical="center"/>
    </xf>
    <xf numFmtId="0" fontId="0" fillId="2" borderId="0" xfId="0" applyFill="1"/>
    <xf numFmtId="0" fontId="5" fillId="2" borderId="1" xfId="0" applyFont="1" applyFill="1" applyBorder="1"/>
    <xf numFmtId="0" fontId="5" fillId="2" borderId="0" xfId="0" applyFont="1" applyFill="1" applyBorder="1"/>
    <xf numFmtId="0" fontId="0" fillId="2" borderId="1" xfId="0" applyFill="1" applyBorder="1" applyAlignment="1">
      <alignment horizontal="center" vertical="center" wrapText="1"/>
    </xf>
    <xf numFmtId="164" fontId="3"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64" fontId="4" fillId="2" borderId="1" xfId="1"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164" fontId="2" fillId="2" borderId="0" xfId="0" applyNumberFormat="1" applyFont="1" applyFill="1"/>
    <xf numFmtId="164" fontId="3" fillId="2" borderId="0" xfId="1" applyNumberFormat="1" applyFont="1" applyFill="1" applyBorder="1" applyAlignment="1">
      <alignment horizontal="center" vertical="center" wrapText="1"/>
    </xf>
    <xf numFmtId="164" fontId="0" fillId="2" borderId="0" xfId="0" applyNumberFormat="1" applyFill="1"/>
    <xf numFmtId="0" fontId="8" fillId="3" borderId="0" xfId="0" applyFont="1" applyFill="1"/>
    <xf numFmtId="0" fontId="8" fillId="0" borderId="0" xfId="0" applyFont="1"/>
    <xf numFmtId="0" fontId="8" fillId="3" borderId="1" xfId="0" applyFont="1" applyFill="1" applyBorder="1" applyAlignment="1">
      <alignment horizontal="center" vertical="center" wrapText="1"/>
    </xf>
    <xf numFmtId="164" fontId="7" fillId="3" borderId="1" xfId="1"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64" fontId="14" fillId="3" borderId="1" xfId="1" applyNumberFormat="1" applyFont="1" applyFill="1" applyBorder="1" applyAlignment="1">
      <alignment horizontal="center" vertical="center" wrapText="1"/>
    </xf>
    <xf numFmtId="164" fontId="7" fillId="3" borderId="0" xfId="1" applyNumberFormat="1" applyFont="1" applyFill="1" applyBorder="1" applyAlignment="1">
      <alignment horizontal="center" vertical="center" wrapText="1"/>
    </xf>
    <xf numFmtId="164" fontId="8" fillId="3" borderId="0" xfId="0" applyNumberFormat="1" applyFont="1" applyFill="1"/>
    <xf numFmtId="0" fontId="8"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164" fontId="13" fillId="3" borderId="0" xfId="0" applyNumberFormat="1" applyFont="1" applyFill="1" applyAlignment="1">
      <alignment horizontal="right" vertical="center"/>
    </xf>
    <xf numFmtId="164" fontId="0" fillId="0" borderId="0" xfId="0" applyNumberFormat="1"/>
    <xf numFmtId="0" fontId="8" fillId="3" borderId="1" xfId="0" applyFont="1" applyFill="1" applyBorder="1" applyAlignment="1">
      <alignment horizontal="center"/>
    </xf>
    <xf numFmtId="0" fontId="15" fillId="3" borderId="0" xfId="0" applyFont="1" applyFill="1"/>
    <xf numFmtId="0" fontId="17" fillId="3"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15" fillId="3" borderId="2" xfId="0" applyFont="1" applyFill="1" applyBorder="1" applyAlignment="1">
      <alignment horizontal="center" vertical="center" wrapText="1"/>
    </xf>
    <xf numFmtId="164" fontId="15" fillId="3" borderId="1" xfId="1" applyNumberFormat="1" applyFont="1" applyFill="1" applyBorder="1" applyAlignment="1">
      <alignment horizontal="center" vertical="center" wrapText="1"/>
    </xf>
    <xf numFmtId="0" fontId="15" fillId="3" borderId="0" xfId="0" applyFont="1" applyFill="1" applyBorder="1" applyAlignment="1">
      <alignment horizontal="center" vertical="center" wrapText="1"/>
    </xf>
    <xf numFmtId="0" fontId="17" fillId="3" borderId="1" xfId="0" applyFont="1" applyFill="1" applyBorder="1" applyAlignment="1">
      <alignment horizontal="left" vertical="center" wrapText="1"/>
    </xf>
    <xf numFmtId="164" fontId="17" fillId="3" borderId="1" xfId="1" applyNumberFormat="1" applyFont="1" applyFill="1" applyBorder="1" applyAlignment="1">
      <alignment horizontal="center" vertical="center" wrapText="1"/>
    </xf>
    <xf numFmtId="164" fontId="15" fillId="3" borderId="0" xfId="1" applyNumberFormat="1" applyFont="1" applyFill="1" applyBorder="1" applyAlignment="1">
      <alignment horizontal="center" vertical="center" wrapText="1"/>
    </xf>
    <xf numFmtId="164" fontId="15" fillId="3" borderId="0" xfId="0" applyNumberFormat="1" applyFont="1" applyFill="1"/>
    <xf numFmtId="0" fontId="6" fillId="2" borderId="0" xfId="0" applyFont="1" applyFill="1" applyAlignment="1">
      <alignment horizontal="center"/>
    </xf>
    <xf numFmtId="0" fontId="11" fillId="3" borderId="0" xfId="0" applyFont="1" applyFill="1" applyAlignment="1">
      <alignment horizontal="center"/>
    </xf>
    <xf numFmtId="0" fontId="12" fillId="3" borderId="0" xfId="0" applyFont="1" applyFill="1" applyAlignment="1">
      <alignment horizontal="center"/>
    </xf>
    <xf numFmtId="0" fontId="8" fillId="3" borderId="0" xfId="0" applyFont="1" applyFill="1" applyAlignment="1">
      <alignment horizontal="center"/>
    </xf>
    <xf numFmtId="0" fontId="8" fillId="3" borderId="0" xfId="0" applyFont="1" applyFill="1" applyAlignment="1">
      <alignment horizontal="left" vertical="center" wrapText="1"/>
    </xf>
    <xf numFmtId="0" fontId="10" fillId="3" borderId="0" xfId="0" applyFont="1" applyFill="1" applyAlignment="1">
      <alignment horizontal="left" vertical="center" wrapText="1"/>
    </xf>
    <xf numFmtId="0" fontId="9" fillId="3" borderId="0" xfId="0" applyFont="1" applyFill="1" applyAlignment="1">
      <alignment horizontal="left" vertical="center" wrapText="1"/>
    </xf>
    <xf numFmtId="0" fontId="15" fillId="3" borderId="0" xfId="0" applyFont="1" applyFill="1" applyAlignment="1">
      <alignment horizontal="center"/>
    </xf>
    <xf numFmtId="0" fontId="16" fillId="3" borderId="0" xfId="0" applyFont="1" applyFill="1" applyAlignment="1">
      <alignment horizontal="center"/>
    </xf>
    <xf numFmtId="0" fontId="15" fillId="3" borderId="0" xfId="0" applyFont="1" applyFill="1" applyAlignment="1">
      <alignment horizontal="left" vertical="center" wrapText="1"/>
    </xf>
    <xf numFmtId="0" fontId="16" fillId="3" borderId="0" xfId="0" applyFont="1" applyFill="1" applyAlignment="1">
      <alignment horizontal="left" vertical="center" wrapText="1"/>
    </xf>
    <xf numFmtId="0" fontId="8" fillId="3" borderId="0" xfId="0" applyFont="1" applyFill="1" applyAlignment="1">
      <alignmen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42"/>
  <sheetViews>
    <sheetView view="pageBreakPreview" topLeftCell="A23" zoomScale="60" workbookViewId="0">
      <selection activeCell="E60" sqref="E60"/>
    </sheetView>
  </sheetViews>
  <sheetFormatPr defaultRowHeight="15" x14ac:dyDescent="0.25"/>
  <cols>
    <col min="2" max="2" width="28.7109375" customWidth="1"/>
    <col min="3" max="3" width="12" customWidth="1"/>
    <col min="4" max="4" width="19.140625" customWidth="1"/>
    <col min="5" max="5" width="20.85546875" customWidth="1"/>
  </cols>
  <sheetData>
    <row r="3" spans="1:5" ht="15.75" x14ac:dyDescent="0.25">
      <c r="A3" s="4">
        <v>1</v>
      </c>
      <c r="B3" s="4" t="s">
        <v>0</v>
      </c>
      <c r="C3" s="5">
        <v>4</v>
      </c>
      <c r="D3" s="1">
        <v>177210566</v>
      </c>
      <c r="E3" s="1">
        <v>50545106</v>
      </c>
    </row>
    <row r="4" spans="1:5" ht="15.75" x14ac:dyDescent="0.25">
      <c r="A4" s="4">
        <v>2</v>
      </c>
      <c r="B4" s="4" t="s">
        <v>1</v>
      </c>
      <c r="C4" s="5" t="s">
        <v>2</v>
      </c>
      <c r="D4" s="1">
        <v>1450665</v>
      </c>
      <c r="E4" s="1">
        <v>1450665</v>
      </c>
    </row>
    <row r="5" spans="1:5" ht="15.75" x14ac:dyDescent="0.25">
      <c r="A5" s="4">
        <v>3</v>
      </c>
      <c r="B5" s="4" t="s">
        <v>3</v>
      </c>
      <c r="C5" s="5"/>
      <c r="D5" s="1">
        <v>3005313938</v>
      </c>
      <c r="E5" s="1">
        <v>72402428</v>
      </c>
    </row>
    <row r="6" spans="1:5" ht="15.75" x14ac:dyDescent="0.25">
      <c r="A6" s="4">
        <v>4</v>
      </c>
      <c r="B6" s="4" t="s">
        <v>4</v>
      </c>
      <c r="C6" s="5">
        <v>1</v>
      </c>
      <c r="D6" s="1">
        <v>187085319</v>
      </c>
      <c r="E6" s="1">
        <v>9354266</v>
      </c>
    </row>
    <row r="7" spans="1:5" ht="15.75" x14ac:dyDescent="0.25">
      <c r="A7" s="4">
        <v>5</v>
      </c>
      <c r="B7" s="4" t="s">
        <v>5</v>
      </c>
      <c r="C7" s="5">
        <v>3</v>
      </c>
      <c r="D7" s="1">
        <v>129548029</v>
      </c>
      <c r="E7" s="1">
        <v>6477401</v>
      </c>
    </row>
    <row r="8" spans="1:5" ht="15.75" x14ac:dyDescent="0.25">
      <c r="A8" s="4"/>
      <c r="B8" s="6" t="s">
        <v>6</v>
      </c>
      <c r="C8" s="5"/>
      <c r="D8" s="2">
        <f>SUM(D3:D7)</f>
        <v>3500608517</v>
      </c>
      <c r="E8" s="2">
        <f>SUM(E3:E7)</f>
        <v>140229866</v>
      </c>
    </row>
    <row r="9" spans="1:5" ht="15.75" x14ac:dyDescent="0.25">
      <c r="A9" s="4">
        <v>1</v>
      </c>
      <c r="B9" s="4" t="s">
        <v>7</v>
      </c>
      <c r="C9" s="5" t="s">
        <v>8</v>
      </c>
      <c r="D9" s="1">
        <v>6138511</v>
      </c>
      <c r="E9" s="1">
        <v>6138511</v>
      </c>
    </row>
    <row r="10" spans="1:5" ht="15.75" x14ac:dyDescent="0.25">
      <c r="A10" s="4">
        <v>2</v>
      </c>
      <c r="B10" s="4" t="s">
        <v>9</v>
      </c>
      <c r="C10" s="5">
        <v>1</v>
      </c>
      <c r="D10" s="1">
        <v>1133558</v>
      </c>
      <c r="E10" s="1">
        <v>1133558</v>
      </c>
    </row>
    <row r="11" spans="1:5" ht="15.75" x14ac:dyDescent="0.25">
      <c r="A11" s="4">
        <v>3</v>
      </c>
      <c r="B11" s="4" t="s">
        <v>10</v>
      </c>
      <c r="C11" s="5">
        <v>4</v>
      </c>
      <c r="D11" s="1">
        <v>1503568</v>
      </c>
      <c r="E11" s="1">
        <v>1503568</v>
      </c>
    </row>
    <row r="12" spans="1:5" ht="15.75" x14ac:dyDescent="0.25">
      <c r="A12" s="4">
        <v>4</v>
      </c>
      <c r="B12" s="4" t="s">
        <v>11</v>
      </c>
      <c r="C12" s="5">
        <v>1</v>
      </c>
      <c r="D12" s="1">
        <v>560362</v>
      </c>
      <c r="E12" s="1">
        <v>560362</v>
      </c>
    </row>
    <row r="13" spans="1:5" ht="15.75" x14ac:dyDescent="0.25">
      <c r="A13" s="4">
        <v>5</v>
      </c>
      <c r="B13" s="4" t="s">
        <v>12</v>
      </c>
      <c r="C13" s="5">
        <v>1</v>
      </c>
      <c r="D13" s="1">
        <v>789212</v>
      </c>
      <c r="E13" s="1">
        <v>789212</v>
      </c>
    </row>
    <row r="14" spans="1:5" ht="15.75" x14ac:dyDescent="0.25">
      <c r="A14" s="4">
        <v>6</v>
      </c>
      <c r="B14" s="4" t="s">
        <v>13</v>
      </c>
      <c r="C14" s="5">
        <v>2</v>
      </c>
      <c r="D14" s="1">
        <v>3117791</v>
      </c>
      <c r="E14" s="1">
        <v>3117791</v>
      </c>
    </row>
    <row r="15" spans="1:5" ht="15.75" x14ac:dyDescent="0.25">
      <c r="A15" s="4"/>
      <c r="B15" s="6" t="s">
        <v>14</v>
      </c>
      <c r="C15" s="5"/>
      <c r="D15" s="2">
        <f>SUM(D9:D14)</f>
        <v>13243002</v>
      </c>
      <c r="E15" s="2">
        <f>SUM(E9:E14)</f>
        <v>13243002</v>
      </c>
    </row>
    <row r="16" spans="1:5" ht="15.75" x14ac:dyDescent="0.25">
      <c r="A16" s="4"/>
      <c r="B16" s="4"/>
      <c r="C16" s="5"/>
      <c r="D16" s="1"/>
      <c r="E16" s="1"/>
    </row>
    <row r="17" spans="1:5" ht="15.75" x14ac:dyDescent="0.25">
      <c r="A17" s="4">
        <v>1</v>
      </c>
      <c r="B17" s="4" t="s">
        <v>15</v>
      </c>
      <c r="C17" s="5">
        <v>1</v>
      </c>
      <c r="D17" s="1">
        <v>832000</v>
      </c>
      <c r="E17" s="1">
        <v>832000</v>
      </c>
    </row>
    <row r="18" spans="1:5" ht="15.75" x14ac:dyDescent="0.25">
      <c r="A18" s="4"/>
      <c r="B18" s="4" t="s">
        <v>16</v>
      </c>
      <c r="C18" s="5">
        <v>1</v>
      </c>
      <c r="D18" s="1">
        <v>312000</v>
      </c>
      <c r="E18" s="1">
        <v>312000</v>
      </c>
    </row>
    <row r="19" spans="1:5" ht="15.75" x14ac:dyDescent="0.25">
      <c r="A19" s="4"/>
      <c r="B19" s="4" t="s">
        <v>17</v>
      </c>
      <c r="C19" s="5">
        <v>1</v>
      </c>
      <c r="D19" s="1">
        <v>156000</v>
      </c>
      <c r="E19" s="1">
        <v>156000</v>
      </c>
    </row>
    <row r="20" spans="1:5" ht="15.75" x14ac:dyDescent="0.25">
      <c r="A20" s="4"/>
      <c r="B20" s="4" t="s">
        <v>15</v>
      </c>
      <c r="C20" s="5">
        <v>1</v>
      </c>
      <c r="D20" s="1">
        <v>1203000</v>
      </c>
      <c r="E20" s="1">
        <v>1203000</v>
      </c>
    </row>
    <row r="21" spans="1:5" ht="15.75" x14ac:dyDescent="0.25">
      <c r="A21" s="4"/>
      <c r="B21" s="4"/>
      <c r="C21" s="5"/>
      <c r="D21" s="2">
        <f>SUM(D17:D20)</f>
        <v>2503000</v>
      </c>
      <c r="E21" s="2">
        <f>SUM(E17:E20)</f>
        <v>2503000</v>
      </c>
    </row>
    <row r="22" spans="1:5" ht="15.75" x14ac:dyDescent="0.25">
      <c r="A22" s="4">
        <v>1</v>
      </c>
      <c r="B22" s="4" t="s">
        <v>18</v>
      </c>
      <c r="C22" s="5">
        <v>1</v>
      </c>
      <c r="D22" s="1">
        <v>431008</v>
      </c>
      <c r="E22" s="1">
        <v>431008</v>
      </c>
    </row>
    <row r="23" spans="1:5" ht="15.75" x14ac:dyDescent="0.25">
      <c r="A23" s="4">
        <v>2</v>
      </c>
      <c r="B23" s="4" t="s">
        <v>19</v>
      </c>
      <c r="C23" s="5">
        <v>1</v>
      </c>
      <c r="D23" s="1">
        <v>265585</v>
      </c>
      <c r="E23" s="1">
        <v>265585</v>
      </c>
    </row>
    <row r="24" spans="1:5" ht="15.75" x14ac:dyDescent="0.25">
      <c r="A24" s="4">
        <v>3</v>
      </c>
      <c r="B24" s="4" t="s">
        <v>20</v>
      </c>
      <c r="C24" s="5">
        <v>12</v>
      </c>
      <c r="D24" s="1">
        <v>165054</v>
      </c>
      <c r="E24" s="1">
        <v>165054</v>
      </c>
    </row>
    <row r="25" spans="1:5" ht="15.75" x14ac:dyDescent="0.25">
      <c r="A25" s="4">
        <v>4</v>
      </c>
      <c r="B25" s="4" t="s">
        <v>21</v>
      </c>
      <c r="C25" s="5">
        <v>1</v>
      </c>
      <c r="D25" s="1">
        <v>579261</v>
      </c>
      <c r="E25" s="1">
        <v>579261</v>
      </c>
    </row>
    <row r="26" spans="1:5" ht="15.75" x14ac:dyDescent="0.25">
      <c r="A26" s="4">
        <v>5</v>
      </c>
      <c r="B26" s="4" t="s">
        <v>22</v>
      </c>
      <c r="C26" s="5">
        <v>1</v>
      </c>
      <c r="D26" s="1">
        <v>3491511.4800000004</v>
      </c>
      <c r="E26" s="1">
        <v>3491511.4800000004</v>
      </c>
    </row>
    <row r="27" spans="1:5" ht="15.75" x14ac:dyDescent="0.25">
      <c r="A27" s="4">
        <v>6</v>
      </c>
      <c r="B27" s="4" t="s">
        <v>23</v>
      </c>
      <c r="C27" s="5">
        <v>5</v>
      </c>
      <c r="D27" s="1">
        <v>1147691</v>
      </c>
      <c r="E27" s="1">
        <v>1147691</v>
      </c>
    </row>
    <row r="28" spans="1:5" ht="15.75" x14ac:dyDescent="0.25">
      <c r="A28" s="4">
        <v>7</v>
      </c>
      <c r="B28" s="4" t="s">
        <v>24</v>
      </c>
      <c r="C28" s="5">
        <v>3</v>
      </c>
      <c r="D28" s="1">
        <v>1703500</v>
      </c>
      <c r="E28" s="1">
        <v>1703500</v>
      </c>
    </row>
    <row r="29" spans="1:5" ht="15.75" x14ac:dyDescent="0.25">
      <c r="A29" s="4">
        <v>8</v>
      </c>
      <c r="B29" s="4" t="s">
        <v>25</v>
      </c>
      <c r="C29" s="5">
        <v>5</v>
      </c>
      <c r="D29" s="1">
        <v>914112</v>
      </c>
      <c r="E29" s="1">
        <v>914112</v>
      </c>
    </row>
    <row r="30" spans="1:5" ht="15.75" x14ac:dyDescent="0.25">
      <c r="A30" s="4">
        <v>9</v>
      </c>
      <c r="B30" s="4" t="s">
        <v>26</v>
      </c>
      <c r="C30" s="5">
        <v>1</v>
      </c>
      <c r="D30" s="1">
        <v>208229</v>
      </c>
      <c r="E30" s="1">
        <v>208229</v>
      </c>
    </row>
    <row r="31" spans="1:5" ht="15.75" x14ac:dyDescent="0.25">
      <c r="A31" s="4">
        <v>10</v>
      </c>
      <c r="B31" s="4" t="s">
        <v>27</v>
      </c>
      <c r="C31" s="5">
        <v>1</v>
      </c>
      <c r="D31" s="1">
        <v>325924</v>
      </c>
      <c r="E31" s="1">
        <v>325924</v>
      </c>
    </row>
    <row r="32" spans="1:5" ht="15.75" x14ac:dyDescent="0.25">
      <c r="A32" s="4">
        <v>11</v>
      </c>
      <c r="B32" s="4" t="s">
        <v>28</v>
      </c>
      <c r="C32" s="5">
        <v>1</v>
      </c>
      <c r="D32" s="1">
        <v>533066</v>
      </c>
      <c r="E32" s="1">
        <v>533066</v>
      </c>
    </row>
    <row r="33" spans="1:5" ht="15.75" x14ac:dyDescent="0.25">
      <c r="A33" s="4">
        <v>12</v>
      </c>
      <c r="B33" s="4" t="s">
        <v>29</v>
      </c>
      <c r="C33" s="5">
        <v>1</v>
      </c>
      <c r="D33" s="1">
        <v>354895</v>
      </c>
      <c r="E33" s="1">
        <v>354895</v>
      </c>
    </row>
    <row r="34" spans="1:5" ht="15.75" x14ac:dyDescent="0.25">
      <c r="A34" s="4">
        <v>13</v>
      </c>
      <c r="B34" s="4" t="s">
        <v>30</v>
      </c>
      <c r="C34" s="5">
        <v>12</v>
      </c>
      <c r="D34" s="1">
        <v>2171428</v>
      </c>
      <c r="E34" s="1">
        <v>2171428</v>
      </c>
    </row>
    <row r="35" spans="1:5" ht="15.75" x14ac:dyDescent="0.25">
      <c r="A35" s="4">
        <v>14</v>
      </c>
      <c r="B35" s="4" t="s">
        <v>30</v>
      </c>
      <c r="C35" s="5">
        <v>40</v>
      </c>
      <c r="D35" s="1">
        <v>2723268</v>
      </c>
      <c r="E35" s="1">
        <v>2723268</v>
      </c>
    </row>
    <row r="36" spans="1:5" ht="15.75" x14ac:dyDescent="0.25">
      <c r="A36" s="4">
        <v>15</v>
      </c>
      <c r="B36" s="4" t="s">
        <v>31</v>
      </c>
      <c r="C36" s="5">
        <v>1</v>
      </c>
      <c r="D36" s="1">
        <v>2412698</v>
      </c>
      <c r="E36" s="1">
        <v>2412698</v>
      </c>
    </row>
    <row r="37" spans="1:5" ht="15.75" x14ac:dyDescent="0.25">
      <c r="A37" s="4">
        <v>16</v>
      </c>
      <c r="B37" s="4" t="s">
        <v>62</v>
      </c>
      <c r="C37" s="5">
        <v>2</v>
      </c>
      <c r="D37" s="1">
        <v>3882860</v>
      </c>
      <c r="E37" s="1">
        <v>3882860</v>
      </c>
    </row>
    <row r="38" spans="1:5" ht="15.75" x14ac:dyDescent="0.25">
      <c r="A38" s="4">
        <v>17</v>
      </c>
      <c r="B38" s="4" t="s">
        <v>32</v>
      </c>
      <c r="C38" s="5">
        <v>2</v>
      </c>
      <c r="D38" s="1">
        <v>461505</v>
      </c>
      <c r="E38" s="1">
        <v>461505</v>
      </c>
    </row>
    <row r="39" spans="1:5" ht="15.75" x14ac:dyDescent="0.25">
      <c r="A39" s="4">
        <v>18</v>
      </c>
      <c r="B39" s="4" t="s">
        <v>32</v>
      </c>
      <c r="C39" s="5">
        <v>1</v>
      </c>
      <c r="D39" s="1">
        <v>796700</v>
      </c>
      <c r="E39" s="1">
        <v>796700</v>
      </c>
    </row>
    <row r="40" spans="1:5" ht="15.75" x14ac:dyDescent="0.25">
      <c r="A40" s="4">
        <v>19</v>
      </c>
      <c r="B40" s="4" t="s">
        <v>33</v>
      </c>
      <c r="C40" s="5">
        <v>1</v>
      </c>
      <c r="D40" s="1">
        <v>980158</v>
      </c>
      <c r="E40" s="1">
        <v>980158</v>
      </c>
    </row>
    <row r="41" spans="1:5" ht="15.75" x14ac:dyDescent="0.25">
      <c r="A41" s="4"/>
      <c r="B41" s="6" t="s">
        <v>34</v>
      </c>
      <c r="C41" s="4"/>
      <c r="D41" s="2">
        <f t="shared" ref="D41:E41" si="0">SUM(D22:D40)</f>
        <v>23548453.48</v>
      </c>
      <c r="E41" s="2">
        <f t="shared" si="0"/>
        <v>23548453.48</v>
      </c>
    </row>
    <row r="42" spans="1:5" ht="15.75" x14ac:dyDescent="0.25">
      <c r="A42" s="4"/>
      <c r="B42" s="4"/>
      <c r="C42" s="4"/>
      <c r="D42" s="3">
        <f>D41+D21+D15+D8</f>
        <v>3539902972.48</v>
      </c>
      <c r="E42" s="3">
        <f>E8+E15+E21+E41</f>
        <v>179524321.47999999</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6"/>
  <sheetViews>
    <sheetView topLeftCell="A7" workbookViewId="0">
      <selection activeCell="G22" sqref="G22"/>
    </sheetView>
  </sheetViews>
  <sheetFormatPr defaultRowHeight="15" x14ac:dyDescent="0.25"/>
  <cols>
    <col min="2" max="2" width="28.7109375" customWidth="1"/>
    <col min="3" max="3" width="12" customWidth="1"/>
    <col min="4" max="4" width="19.140625" customWidth="1"/>
    <col min="5" max="5" width="20.85546875" customWidth="1"/>
    <col min="8" max="8" width="10.140625" customWidth="1"/>
  </cols>
  <sheetData>
    <row r="2" spans="1:8" x14ac:dyDescent="0.25">
      <c r="A2" s="4"/>
      <c r="B2" s="4"/>
      <c r="C2" s="4"/>
      <c r="D2" s="4" t="s">
        <v>83</v>
      </c>
      <c r="E2" s="4" t="s">
        <v>84</v>
      </c>
      <c r="F2" s="4" t="s">
        <v>81</v>
      </c>
      <c r="G2" s="4" t="s">
        <v>82</v>
      </c>
      <c r="H2" s="4" t="s">
        <v>80</v>
      </c>
    </row>
    <row r="3" spans="1:8" ht="15.75" x14ac:dyDescent="0.25">
      <c r="A3" s="4">
        <v>1</v>
      </c>
      <c r="B3" s="4" t="s">
        <v>35</v>
      </c>
      <c r="C3" s="5">
        <v>10</v>
      </c>
      <c r="D3" s="1">
        <v>5200000</v>
      </c>
      <c r="E3" s="1">
        <v>3704000</v>
      </c>
      <c r="F3" s="4"/>
      <c r="G3" s="4"/>
      <c r="H3" s="4"/>
    </row>
    <row r="4" spans="1:8" ht="30" x14ac:dyDescent="0.25">
      <c r="A4" s="4">
        <v>2</v>
      </c>
      <c r="B4" s="7" t="s">
        <v>36</v>
      </c>
      <c r="C4" s="5"/>
      <c r="D4" s="1">
        <v>7684408</v>
      </c>
      <c r="E4" s="1">
        <v>7684408</v>
      </c>
      <c r="F4" s="4"/>
      <c r="G4" s="4"/>
      <c r="H4" s="4"/>
    </row>
    <row r="5" spans="1:8" ht="15.75" x14ac:dyDescent="0.25">
      <c r="A5" s="4">
        <v>3</v>
      </c>
      <c r="B5" s="4" t="s">
        <v>37</v>
      </c>
      <c r="C5" s="5">
        <v>1</v>
      </c>
      <c r="D5" s="1">
        <v>3000000</v>
      </c>
      <c r="E5" s="1">
        <v>1300000</v>
      </c>
      <c r="F5" s="4"/>
      <c r="G5" s="4"/>
      <c r="H5" s="4"/>
    </row>
    <row r="6" spans="1:8" ht="15.75" x14ac:dyDescent="0.25">
      <c r="A6" s="4">
        <v>4</v>
      </c>
      <c r="B6" s="4" t="s">
        <v>38</v>
      </c>
      <c r="C6" s="5">
        <v>68.3</v>
      </c>
      <c r="D6" s="1">
        <v>3100000</v>
      </c>
      <c r="E6" s="1">
        <v>1300000</v>
      </c>
      <c r="F6" s="4"/>
      <c r="G6" s="4">
        <v>3100000</v>
      </c>
      <c r="H6" s="4"/>
    </row>
    <row r="7" spans="1:8" ht="15.75" x14ac:dyDescent="0.25">
      <c r="A7" s="4">
        <v>5</v>
      </c>
      <c r="B7" s="4" t="s">
        <v>45</v>
      </c>
      <c r="C7" s="5"/>
      <c r="D7" s="1">
        <v>3020000</v>
      </c>
      <c r="E7" s="1">
        <v>620000</v>
      </c>
      <c r="F7" s="4"/>
      <c r="G7" s="4"/>
      <c r="H7" s="4"/>
    </row>
    <row r="8" spans="1:8" ht="15.75" x14ac:dyDescent="0.25">
      <c r="A8" s="4">
        <v>6</v>
      </c>
      <c r="B8" s="8" t="s">
        <v>39</v>
      </c>
      <c r="C8" s="9"/>
      <c r="D8" s="1">
        <v>11540000</v>
      </c>
      <c r="E8" s="1">
        <v>1200000</v>
      </c>
      <c r="F8" s="4"/>
      <c r="G8" s="4"/>
      <c r="H8" s="4"/>
    </row>
    <row r="9" spans="1:8" ht="15.75" x14ac:dyDescent="0.25">
      <c r="A9" s="4">
        <v>7</v>
      </c>
      <c r="B9" s="4" t="s">
        <v>40</v>
      </c>
      <c r="C9" s="5"/>
      <c r="D9" s="1">
        <v>685000</v>
      </c>
      <c r="E9" s="1">
        <v>685000</v>
      </c>
      <c r="F9" s="4"/>
      <c r="G9" s="4">
        <v>685000</v>
      </c>
      <c r="H9" s="4"/>
    </row>
    <row r="10" spans="1:8" ht="15.75" x14ac:dyDescent="0.25">
      <c r="A10" s="4">
        <v>8</v>
      </c>
      <c r="B10" s="4" t="s">
        <v>46</v>
      </c>
      <c r="C10" s="5"/>
      <c r="D10" s="1">
        <v>243000000</v>
      </c>
      <c r="E10" s="1">
        <v>12580000</v>
      </c>
      <c r="F10" s="4"/>
      <c r="G10" s="4"/>
      <c r="H10" s="4"/>
    </row>
    <row r="11" spans="1:8" ht="15.75" x14ac:dyDescent="0.25">
      <c r="A11" s="4">
        <v>9</v>
      </c>
      <c r="B11" s="4" t="s">
        <v>41</v>
      </c>
      <c r="C11" s="5"/>
      <c r="D11" s="1">
        <v>6890000</v>
      </c>
      <c r="E11" s="1">
        <v>689000</v>
      </c>
      <c r="F11" s="4"/>
      <c r="G11" s="4"/>
      <c r="H11" s="4"/>
    </row>
    <row r="12" spans="1:8" ht="15.75" x14ac:dyDescent="0.25">
      <c r="A12" s="4">
        <v>10</v>
      </c>
      <c r="B12" s="4" t="s">
        <v>42</v>
      </c>
      <c r="C12" s="5"/>
      <c r="D12" s="1">
        <v>15287400</v>
      </c>
      <c r="E12" s="1">
        <v>10694660</v>
      </c>
      <c r="F12" s="4"/>
      <c r="G12" s="4"/>
      <c r="H12" s="4"/>
    </row>
    <row r="13" spans="1:8" ht="15.75" x14ac:dyDescent="0.25">
      <c r="A13" s="4">
        <v>11</v>
      </c>
      <c r="B13" s="4" t="s">
        <v>43</v>
      </c>
      <c r="C13" s="5"/>
      <c r="D13" s="1">
        <v>4559477</v>
      </c>
      <c r="E13" s="1">
        <v>1559477</v>
      </c>
      <c r="F13" s="4"/>
      <c r="G13" s="4"/>
      <c r="H13" s="4"/>
    </row>
    <row r="14" spans="1:8" ht="15.75" x14ac:dyDescent="0.25">
      <c r="A14" s="4">
        <v>12</v>
      </c>
      <c r="B14" s="4" t="s">
        <v>44</v>
      </c>
      <c r="C14" s="5">
        <v>27.63</v>
      </c>
      <c r="D14" s="1">
        <v>4619981</v>
      </c>
      <c r="E14" s="1">
        <v>600000</v>
      </c>
      <c r="F14" s="4"/>
      <c r="G14" s="4"/>
      <c r="H14" s="4"/>
    </row>
    <row r="15" spans="1:8" ht="15.75" x14ac:dyDescent="0.25">
      <c r="A15" s="4">
        <v>13</v>
      </c>
      <c r="B15" s="4" t="s">
        <v>44</v>
      </c>
      <c r="C15" s="9">
        <v>27.82</v>
      </c>
      <c r="D15" s="1">
        <v>4651750</v>
      </c>
      <c r="E15" s="1">
        <v>600000</v>
      </c>
      <c r="F15" s="4"/>
      <c r="G15" s="4"/>
      <c r="H15" s="4"/>
    </row>
    <row r="16" spans="1:8" ht="15.75" x14ac:dyDescent="0.25">
      <c r="A16" s="4">
        <v>14</v>
      </c>
      <c r="B16" s="4" t="s">
        <v>44</v>
      </c>
      <c r="C16" s="5">
        <v>21.4</v>
      </c>
      <c r="D16" s="1">
        <v>3578269</v>
      </c>
      <c r="E16" s="1">
        <v>500000</v>
      </c>
      <c r="F16" s="4"/>
      <c r="G16" s="4"/>
      <c r="H16" s="4"/>
    </row>
    <row r="17" spans="1:8" ht="15.75" x14ac:dyDescent="0.25">
      <c r="A17" s="4">
        <v>15</v>
      </c>
      <c r="B17" s="4" t="s">
        <v>47</v>
      </c>
      <c r="C17" s="5"/>
      <c r="D17" s="1">
        <v>13671952</v>
      </c>
      <c r="E17" s="1">
        <v>683600</v>
      </c>
      <c r="F17" s="4"/>
      <c r="G17" s="4">
        <v>13671952</v>
      </c>
      <c r="H17" s="4"/>
    </row>
    <row r="18" spans="1:8" ht="15.75" x14ac:dyDescent="0.25">
      <c r="A18" s="4">
        <v>16</v>
      </c>
      <c r="B18" s="4" t="s">
        <v>48</v>
      </c>
      <c r="C18" s="5">
        <v>2</v>
      </c>
      <c r="D18" s="1">
        <v>800000</v>
      </c>
      <c r="E18" s="1">
        <v>800000</v>
      </c>
      <c r="F18" s="4"/>
      <c r="G18" s="4">
        <v>800000</v>
      </c>
      <c r="H18" s="4"/>
    </row>
    <row r="19" spans="1:8" ht="15.75" x14ac:dyDescent="0.25">
      <c r="A19" s="4">
        <v>17</v>
      </c>
      <c r="B19" s="4" t="s">
        <v>49</v>
      </c>
      <c r="C19" s="5">
        <v>1</v>
      </c>
      <c r="D19" s="1">
        <v>460000</v>
      </c>
      <c r="E19" s="1">
        <v>460000</v>
      </c>
      <c r="F19" s="4"/>
      <c r="G19" s="4">
        <v>460000</v>
      </c>
      <c r="H19" s="4"/>
    </row>
    <row r="20" spans="1:8" ht="15.75" x14ac:dyDescent="0.25">
      <c r="A20" s="4">
        <v>18</v>
      </c>
      <c r="B20" s="4" t="s">
        <v>50</v>
      </c>
      <c r="C20" s="5">
        <v>1</v>
      </c>
      <c r="D20" s="1">
        <v>520000</v>
      </c>
      <c r="E20" s="1">
        <v>520000</v>
      </c>
      <c r="F20" s="4"/>
      <c r="G20" s="4">
        <v>520000</v>
      </c>
      <c r="H20" s="4"/>
    </row>
    <row r="21" spans="1:8" ht="15.75" x14ac:dyDescent="0.25">
      <c r="A21" s="4">
        <v>19</v>
      </c>
      <c r="B21" s="4" t="s">
        <v>51</v>
      </c>
      <c r="C21" s="5">
        <v>4</v>
      </c>
      <c r="D21" s="1">
        <v>1100000</v>
      </c>
      <c r="E21" s="1">
        <v>600000</v>
      </c>
      <c r="F21" s="4"/>
      <c r="G21" s="4"/>
      <c r="H21" s="4"/>
    </row>
    <row r="22" spans="1:8" ht="15.75" x14ac:dyDescent="0.25">
      <c r="A22" s="4">
        <v>20</v>
      </c>
      <c r="B22" s="4" t="s">
        <v>52</v>
      </c>
      <c r="C22" s="5"/>
      <c r="D22" s="1">
        <v>20546916</v>
      </c>
      <c r="E22" s="1">
        <v>6353855</v>
      </c>
      <c r="F22" s="4"/>
      <c r="G22" s="4"/>
      <c r="H22" s="4"/>
    </row>
    <row r="23" spans="1:8" ht="15.75" x14ac:dyDescent="0.25">
      <c r="A23" s="4">
        <v>21</v>
      </c>
      <c r="B23" s="4"/>
      <c r="C23" s="5"/>
      <c r="D23" s="1"/>
      <c r="E23" s="1"/>
      <c r="F23" s="4"/>
      <c r="G23" s="4"/>
      <c r="H23" s="4"/>
    </row>
    <row r="24" spans="1:8" ht="15.75" x14ac:dyDescent="0.25">
      <c r="A24" s="4"/>
      <c r="B24" s="4"/>
      <c r="C24" s="5"/>
      <c r="D24" s="1"/>
      <c r="E24" s="1"/>
      <c r="F24" s="4"/>
      <c r="G24" s="4"/>
      <c r="H24" s="4"/>
    </row>
    <row r="25" spans="1:8" ht="15.75" x14ac:dyDescent="0.25">
      <c r="A25" s="4"/>
      <c r="B25" s="6"/>
      <c r="C25" s="4"/>
      <c r="D25" s="2">
        <f>SUM(D3:D24)</f>
        <v>353915153</v>
      </c>
      <c r="E25" s="2">
        <f>SUM(E3:E24)</f>
        <v>53134000</v>
      </c>
      <c r="F25" s="4"/>
      <c r="G25" s="4"/>
      <c r="H25" s="4"/>
    </row>
    <row r="26" spans="1:8" ht="15.75" x14ac:dyDescent="0.25">
      <c r="A26" s="4"/>
      <c r="B26" s="4"/>
      <c r="C26" s="4"/>
      <c r="D26" s="3"/>
      <c r="E26" s="3"/>
      <c r="F26" s="4"/>
      <c r="G26" s="4"/>
      <c r="H26"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5"/>
  <sheetViews>
    <sheetView workbookViewId="0">
      <selection activeCell="C10" sqref="C10"/>
    </sheetView>
  </sheetViews>
  <sheetFormatPr defaultRowHeight="15" x14ac:dyDescent="0.25"/>
  <cols>
    <col min="2" max="2" width="28.7109375" customWidth="1"/>
    <col min="3" max="3" width="12" customWidth="1"/>
    <col min="4" max="4" width="19.140625" customWidth="1"/>
    <col min="5" max="5" width="15.140625" customWidth="1"/>
    <col min="6" max="6" width="11.140625" customWidth="1"/>
  </cols>
  <sheetData>
    <row r="2" spans="1:6" x14ac:dyDescent="0.25">
      <c r="A2" s="4"/>
      <c r="B2" s="4"/>
      <c r="C2" s="4"/>
      <c r="D2" s="4" t="s">
        <v>78</v>
      </c>
      <c r="E2" s="4" t="s">
        <v>79</v>
      </c>
      <c r="F2" s="4" t="s">
        <v>80</v>
      </c>
    </row>
    <row r="3" spans="1:6" ht="15.75" x14ac:dyDescent="0.25">
      <c r="A3" s="4">
        <v>1</v>
      </c>
      <c r="B3" s="4" t="s">
        <v>57</v>
      </c>
      <c r="C3" s="5">
        <v>1</v>
      </c>
      <c r="D3" s="1">
        <v>1127700</v>
      </c>
      <c r="E3" s="1">
        <v>1127700</v>
      </c>
      <c r="F3" s="4">
        <v>0</v>
      </c>
    </row>
    <row r="4" spans="1:6" ht="15.75" x14ac:dyDescent="0.25">
      <c r="A4" s="4">
        <v>2</v>
      </c>
      <c r="B4" s="7" t="s">
        <v>54</v>
      </c>
      <c r="C4" s="5">
        <v>130</v>
      </c>
      <c r="D4" s="1">
        <v>650000</v>
      </c>
      <c r="E4" s="1"/>
      <c r="F4" s="4">
        <v>650000</v>
      </c>
    </row>
    <row r="5" spans="1:6" ht="15.75" x14ac:dyDescent="0.25">
      <c r="A5" s="4">
        <v>3</v>
      </c>
      <c r="B5" s="4" t="s">
        <v>58</v>
      </c>
      <c r="C5" s="5">
        <v>62</v>
      </c>
      <c r="D5" s="1">
        <v>310000</v>
      </c>
      <c r="E5" s="1"/>
      <c r="F5" s="4">
        <v>310000</v>
      </c>
    </row>
    <row r="6" spans="1:6" ht="15.75" x14ac:dyDescent="0.25">
      <c r="A6" s="4">
        <v>4</v>
      </c>
      <c r="B6" s="4" t="s">
        <v>53</v>
      </c>
      <c r="C6" s="5">
        <v>5</v>
      </c>
      <c r="D6" s="1">
        <v>25000</v>
      </c>
      <c r="E6" s="1"/>
      <c r="F6" s="4">
        <v>25000</v>
      </c>
    </row>
    <row r="7" spans="1:6" ht="15.75" x14ac:dyDescent="0.25">
      <c r="A7" s="4">
        <v>5</v>
      </c>
      <c r="B7" s="4" t="s">
        <v>55</v>
      </c>
      <c r="C7" s="5">
        <v>1060</v>
      </c>
      <c r="D7" s="1">
        <v>21200</v>
      </c>
      <c r="E7" s="1"/>
      <c r="F7" s="4">
        <v>21200</v>
      </c>
    </row>
    <row r="8" spans="1:6" ht="15.75" x14ac:dyDescent="0.25">
      <c r="A8" s="4">
        <v>6</v>
      </c>
      <c r="B8" s="8" t="s">
        <v>59</v>
      </c>
      <c r="C8" s="9">
        <v>50</v>
      </c>
      <c r="D8" s="1">
        <v>248250</v>
      </c>
      <c r="E8" s="1"/>
      <c r="F8" s="4">
        <v>248250</v>
      </c>
    </row>
    <row r="9" spans="1:6" ht="15.75" x14ac:dyDescent="0.25">
      <c r="A9" s="4">
        <v>7</v>
      </c>
      <c r="B9" s="4" t="s">
        <v>60</v>
      </c>
      <c r="C9" s="5">
        <v>5</v>
      </c>
      <c r="D9" s="1">
        <v>2663898</v>
      </c>
      <c r="E9" s="1"/>
      <c r="F9" s="4">
        <v>2663898</v>
      </c>
    </row>
    <row r="10" spans="1:6" ht="15.75" x14ac:dyDescent="0.25">
      <c r="A10" s="4">
        <v>8</v>
      </c>
      <c r="B10" s="4" t="s">
        <v>56</v>
      </c>
      <c r="C10" s="5" t="s">
        <v>63</v>
      </c>
      <c r="D10" s="1">
        <v>4270544</v>
      </c>
      <c r="E10" s="1">
        <v>4270544</v>
      </c>
      <c r="F10" s="4">
        <v>0</v>
      </c>
    </row>
    <row r="11" spans="1:6" ht="15.75" x14ac:dyDescent="0.25">
      <c r="A11" s="4">
        <v>9</v>
      </c>
      <c r="B11" s="4" t="s">
        <v>61</v>
      </c>
      <c r="C11" s="5">
        <v>1</v>
      </c>
      <c r="D11" s="1">
        <v>2000000</v>
      </c>
      <c r="E11" s="1"/>
      <c r="F11" s="4">
        <v>2000000</v>
      </c>
    </row>
    <row r="12" spans="1:6" ht="15.75" x14ac:dyDescent="0.25">
      <c r="A12" s="4">
        <v>10</v>
      </c>
      <c r="B12" s="4" t="s">
        <v>64</v>
      </c>
      <c r="C12" s="5">
        <v>10</v>
      </c>
      <c r="D12" s="1">
        <v>3000000</v>
      </c>
      <c r="E12" s="1"/>
      <c r="F12" s="4">
        <v>300000</v>
      </c>
    </row>
    <row r="13" spans="1:6" ht="15.75" x14ac:dyDescent="0.25">
      <c r="A13" s="4">
        <v>11</v>
      </c>
      <c r="B13" s="4" t="s">
        <v>65</v>
      </c>
      <c r="C13" s="9">
        <v>2</v>
      </c>
      <c r="D13" s="1">
        <v>500000</v>
      </c>
      <c r="E13" s="1"/>
      <c r="F13" s="4">
        <v>500000</v>
      </c>
    </row>
    <row r="14" spans="1:6" ht="15.75" x14ac:dyDescent="0.25">
      <c r="A14" s="4">
        <v>12</v>
      </c>
      <c r="B14" s="4" t="s">
        <v>66</v>
      </c>
      <c r="C14" s="5"/>
      <c r="D14" s="1">
        <v>4873700</v>
      </c>
      <c r="E14" s="1"/>
      <c r="F14" s="4">
        <v>4873700</v>
      </c>
    </row>
    <row r="15" spans="1:6" ht="15.75" x14ac:dyDescent="0.25">
      <c r="A15" s="4">
        <v>13</v>
      </c>
      <c r="B15" s="4" t="s">
        <v>67</v>
      </c>
      <c r="C15" s="5">
        <v>25</v>
      </c>
      <c r="D15" s="1">
        <v>1875000</v>
      </c>
      <c r="E15" s="1"/>
      <c r="F15" s="4">
        <v>1875000</v>
      </c>
    </row>
    <row r="16" spans="1:6" ht="15.75" x14ac:dyDescent="0.25">
      <c r="A16" s="4">
        <v>14</v>
      </c>
      <c r="B16" s="4" t="s">
        <v>60</v>
      </c>
      <c r="C16" s="5">
        <v>6</v>
      </c>
      <c r="D16" s="1">
        <v>252000</v>
      </c>
      <c r="E16" s="1">
        <v>252000</v>
      </c>
      <c r="F16" s="4">
        <v>0</v>
      </c>
    </row>
    <row r="17" spans="1:6" ht="15.75" x14ac:dyDescent="0.25">
      <c r="A17" s="4">
        <v>15</v>
      </c>
      <c r="B17" s="4" t="s">
        <v>68</v>
      </c>
      <c r="C17" s="5">
        <v>5</v>
      </c>
      <c r="D17" s="1">
        <v>1600000</v>
      </c>
      <c r="E17" s="1"/>
      <c r="F17" s="4">
        <v>1600000</v>
      </c>
    </row>
    <row r="18" spans="1:6" ht="15.75" x14ac:dyDescent="0.25">
      <c r="A18" s="4">
        <v>16</v>
      </c>
      <c r="B18" s="4" t="s">
        <v>69</v>
      </c>
      <c r="C18" s="5">
        <v>4</v>
      </c>
      <c r="D18" s="1">
        <v>5000000</v>
      </c>
      <c r="E18" s="1"/>
      <c r="F18" s="4">
        <v>5000000</v>
      </c>
    </row>
    <row r="19" spans="1:6" ht="15.75" x14ac:dyDescent="0.25">
      <c r="A19" s="4">
        <v>17</v>
      </c>
      <c r="B19" s="4"/>
      <c r="C19" s="5"/>
      <c r="D19" s="1"/>
      <c r="E19" s="1"/>
      <c r="F19" s="4"/>
    </row>
    <row r="20" spans="1:6" ht="15.75" x14ac:dyDescent="0.25">
      <c r="A20" s="4"/>
      <c r="B20" s="4"/>
      <c r="C20" s="5"/>
      <c r="D20" s="1"/>
      <c r="E20" s="1"/>
      <c r="F20" s="4"/>
    </row>
    <row r="21" spans="1:6" ht="15.75" x14ac:dyDescent="0.25">
      <c r="A21" s="4"/>
      <c r="B21" s="4"/>
      <c r="C21" s="5"/>
      <c r="D21" s="1"/>
      <c r="E21" s="1"/>
      <c r="F21" s="4"/>
    </row>
    <row r="22" spans="1:6" ht="15.75" x14ac:dyDescent="0.25">
      <c r="A22" s="4"/>
      <c r="B22" s="4"/>
      <c r="C22" s="5"/>
      <c r="D22" s="1"/>
      <c r="E22" s="1"/>
      <c r="F22" s="4"/>
    </row>
    <row r="23" spans="1:6" ht="15.75" x14ac:dyDescent="0.25">
      <c r="A23" s="4"/>
      <c r="B23" s="4"/>
      <c r="C23" s="5"/>
      <c r="D23" s="1"/>
      <c r="E23" s="1"/>
      <c r="F23" s="4"/>
    </row>
    <row r="24" spans="1:6" ht="15.75" x14ac:dyDescent="0.25">
      <c r="A24" s="4"/>
      <c r="B24" s="4"/>
      <c r="C24" s="5"/>
      <c r="D24" s="1"/>
      <c r="E24" s="1"/>
      <c r="F24" s="4"/>
    </row>
    <row r="25" spans="1:6" ht="15.75" x14ac:dyDescent="0.25">
      <c r="A25" s="4"/>
      <c r="B25" s="6"/>
      <c r="C25" s="4"/>
      <c r="D25" s="2">
        <f>SUM(D3:D24)</f>
        <v>28417292</v>
      </c>
      <c r="E25" s="2">
        <f>SUM(E3:E24)</f>
        <v>5650244</v>
      </c>
      <c r="F25" s="4">
        <f>SUM(F3:F24)</f>
        <v>20067048</v>
      </c>
    </row>
  </sheetData>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7"/>
  <sheetViews>
    <sheetView view="pageBreakPreview" zoomScale="98" zoomScaleSheetLayoutView="98" workbookViewId="0">
      <selection activeCell="A11" sqref="A11:XFD16"/>
    </sheetView>
  </sheetViews>
  <sheetFormatPr defaultRowHeight="15" x14ac:dyDescent="0.25"/>
  <cols>
    <col min="2" max="2" width="28.7109375" customWidth="1"/>
    <col min="3" max="3" width="9.5703125" customWidth="1"/>
    <col min="4" max="4" width="12" customWidth="1"/>
    <col min="5" max="5" width="19.140625" customWidth="1"/>
    <col min="6" max="6" width="15.7109375" customWidth="1"/>
    <col min="7" max="7" width="23.85546875" customWidth="1"/>
  </cols>
  <sheetData>
    <row r="1" spans="1:9" x14ac:dyDescent="0.25">
      <c r="A1" s="10"/>
      <c r="B1" s="10"/>
      <c r="C1" s="10"/>
      <c r="D1" s="10"/>
      <c r="E1" s="10"/>
      <c r="F1" s="10"/>
      <c r="G1" s="10"/>
      <c r="H1" s="10"/>
      <c r="I1" s="10"/>
    </row>
    <row r="2" spans="1:9" x14ac:dyDescent="0.25">
      <c r="A2" s="10"/>
      <c r="B2" s="10"/>
      <c r="C2" s="10"/>
      <c r="D2" s="10"/>
      <c r="E2" s="10"/>
      <c r="F2" s="10"/>
      <c r="G2" s="10"/>
      <c r="H2" s="10"/>
      <c r="I2" s="10"/>
    </row>
    <row r="3" spans="1:9" x14ac:dyDescent="0.25">
      <c r="A3" s="10"/>
      <c r="B3" s="10"/>
      <c r="C3" s="10"/>
      <c r="D3" s="10"/>
      <c r="E3" s="10"/>
      <c r="F3" s="10"/>
      <c r="G3" s="10" t="s">
        <v>117</v>
      </c>
      <c r="H3" s="10"/>
      <c r="I3" s="10"/>
    </row>
    <row r="4" spans="1:9" x14ac:dyDescent="0.25">
      <c r="A4" s="10"/>
      <c r="B4" s="10"/>
      <c r="C4" s="10"/>
      <c r="D4" s="10"/>
      <c r="E4" s="10"/>
      <c r="F4" s="10" t="s">
        <v>118</v>
      </c>
      <c r="G4" s="10"/>
      <c r="H4" s="10"/>
      <c r="I4" s="10"/>
    </row>
    <row r="5" spans="1:9" x14ac:dyDescent="0.25">
      <c r="A5" s="10"/>
      <c r="B5" s="10"/>
      <c r="C5" s="10"/>
      <c r="D5" s="10"/>
      <c r="E5" s="10"/>
      <c r="F5" s="10" t="s">
        <v>132</v>
      </c>
      <c r="G5" s="10" t="s">
        <v>131</v>
      </c>
      <c r="H5" s="10"/>
      <c r="I5" s="10"/>
    </row>
    <row r="6" spans="1:9" x14ac:dyDescent="0.25">
      <c r="A6" s="10"/>
      <c r="B6" s="10"/>
      <c r="C6" s="10"/>
      <c r="D6" s="10"/>
      <c r="E6" s="10"/>
      <c r="F6" s="10"/>
      <c r="G6" s="10"/>
      <c r="H6" s="10"/>
      <c r="I6" s="10"/>
    </row>
    <row r="7" spans="1:9" x14ac:dyDescent="0.25">
      <c r="A7" s="10"/>
      <c r="B7" s="10"/>
      <c r="C7" s="10"/>
      <c r="D7" s="10"/>
      <c r="E7" s="10"/>
      <c r="F7" s="10"/>
      <c r="G7" s="10"/>
      <c r="H7" s="10"/>
      <c r="I7" s="10"/>
    </row>
    <row r="8" spans="1:9" x14ac:dyDescent="0.25">
      <c r="A8" s="10"/>
      <c r="B8" s="10"/>
      <c r="C8" s="10"/>
      <c r="D8" s="10"/>
      <c r="E8" s="10"/>
      <c r="F8" s="10"/>
      <c r="G8" s="10"/>
      <c r="H8" s="10"/>
      <c r="I8" s="10"/>
    </row>
    <row r="9" spans="1:9" ht="33.75" x14ac:dyDescent="0.5">
      <c r="A9" s="10"/>
      <c r="B9" s="10"/>
      <c r="C9" s="10"/>
      <c r="D9" s="47" t="s">
        <v>92</v>
      </c>
      <c r="E9" s="47"/>
      <c r="F9" s="47"/>
      <c r="G9" s="10"/>
      <c r="H9" s="10"/>
      <c r="I9" s="10"/>
    </row>
    <row r="10" spans="1:9" x14ac:dyDescent="0.25">
      <c r="A10" s="10"/>
      <c r="B10" s="10"/>
      <c r="C10" s="10"/>
      <c r="D10" s="10"/>
      <c r="E10" s="10"/>
      <c r="F10" s="10"/>
      <c r="G10" s="10"/>
      <c r="H10" s="10"/>
      <c r="I10" s="10"/>
    </row>
    <row r="11" spans="1:9" x14ac:dyDescent="0.25">
      <c r="A11" s="10"/>
      <c r="B11" s="10" t="s">
        <v>93</v>
      </c>
      <c r="C11" s="10"/>
      <c r="D11" s="10"/>
      <c r="E11" s="10"/>
      <c r="F11" s="10"/>
      <c r="G11" s="10"/>
      <c r="H11" s="10"/>
      <c r="I11" s="10"/>
    </row>
    <row r="12" spans="1:9" x14ac:dyDescent="0.25">
      <c r="A12" s="10"/>
      <c r="B12" s="10" t="s">
        <v>95</v>
      </c>
      <c r="C12" s="10"/>
      <c r="D12" s="10"/>
      <c r="E12" s="10"/>
      <c r="F12" s="10"/>
      <c r="G12" s="10"/>
      <c r="H12" s="10"/>
      <c r="I12" s="10"/>
    </row>
    <row r="13" spans="1:9" x14ac:dyDescent="0.25">
      <c r="A13" s="10"/>
      <c r="B13" s="10" t="s">
        <v>94</v>
      </c>
      <c r="C13" s="10"/>
      <c r="D13" s="10"/>
      <c r="E13" s="10"/>
      <c r="F13" s="10"/>
      <c r="G13" s="10"/>
      <c r="H13" s="10"/>
      <c r="I13" s="10"/>
    </row>
    <row r="14" spans="1:9" x14ac:dyDescent="0.25">
      <c r="A14" s="10"/>
      <c r="B14" s="10" t="s">
        <v>96</v>
      </c>
      <c r="C14" s="10"/>
      <c r="D14" s="10"/>
      <c r="E14" s="10"/>
      <c r="F14" s="10"/>
      <c r="G14" s="10"/>
      <c r="H14" s="10"/>
      <c r="I14" s="10"/>
    </row>
    <row r="15" spans="1:9" x14ac:dyDescent="0.25">
      <c r="A15" s="10"/>
      <c r="B15" s="11" t="s">
        <v>97</v>
      </c>
      <c r="C15" s="12"/>
      <c r="D15" s="10"/>
      <c r="E15" s="10"/>
      <c r="F15" s="10"/>
      <c r="G15" s="10"/>
      <c r="H15" s="10"/>
      <c r="I15" s="10"/>
    </row>
    <row r="16" spans="1:9" x14ac:dyDescent="0.25">
      <c r="A16" s="10"/>
      <c r="B16" s="10" t="s">
        <v>133</v>
      </c>
      <c r="C16" s="10"/>
      <c r="D16" s="10"/>
      <c r="E16" s="10"/>
      <c r="F16" s="10"/>
      <c r="G16" s="10"/>
      <c r="H16" s="10"/>
      <c r="I16" s="10"/>
    </row>
    <row r="17" spans="1:9" x14ac:dyDescent="0.25">
      <c r="A17" s="10"/>
      <c r="B17" s="10"/>
      <c r="C17" s="10"/>
      <c r="D17" s="10"/>
      <c r="E17" s="10"/>
      <c r="F17" s="10"/>
      <c r="G17" s="10"/>
      <c r="H17" s="10" t="s">
        <v>116</v>
      </c>
      <c r="I17" s="10"/>
    </row>
    <row r="18" spans="1:9" ht="30" x14ac:dyDescent="0.25">
      <c r="A18" s="13" t="s">
        <v>85</v>
      </c>
      <c r="B18" s="13" t="s">
        <v>86</v>
      </c>
      <c r="C18" s="13" t="s">
        <v>99</v>
      </c>
      <c r="D18" s="13" t="s">
        <v>87</v>
      </c>
      <c r="E18" s="13" t="s">
        <v>88</v>
      </c>
      <c r="F18" s="13"/>
      <c r="G18" s="13" t="s">
        <v>89</v>
      </c>
      <c r="H18" s="13" t="s">
        <v>90</v>
      </c>
      <c r="I18" s="13" t="s">
        <v>91</v>
      </c>
    </row>
    <row r="19" spans="1:9" ht="15.75" x14ac:dyDescent="0.25">
      <c r="A19" s="13">
        <v>1</v>
      </c>
      <c r="B19" s="13" t="s">
        <v>0</v>
      </c>
      <c r="C19" s="13" t="s">
        <v>100</v>
      </c>
      <c r="D19" s="13">
        <v>4</v>
      </c>
      <c r="E19" s="14">
        <v>177210566</v>
      </c>
      <c r="F19" s="14" t="s">
        <v>72</v>
      </c>
      <c r="G19" s="13"/>
      <c r="H19" s="13"/>
      <c r="I19" s="13"/>
    </row>
    <row r="20" spans="1:9" ht="15.75" x14ac:dyDescent="0.25">
      <c r="A20" s="13">
        <v>2</v>
      </c>
      <c r="B20" s="13" t="s">
        <v>1</v>
      </c>
      <c r="C20" s="13" t="s">
        <v>101</v>
      </c>
      <c r="D20" s="13" t="s">
        <v>2</v>
      </c>
      <c r="E20" s="14">
        <v>1450665</v>
      </c>
      <c r="F20" s="14" t="s">
        <v>72</v>
      </c>
      <c r="G20" s="13"/>
      <c r="H20" s="13"/>
      <c r="I20" s="13"/>
    </row>
    <row r="21" spans="1:9" ht="15.75" x14ac:dyDescent="0.25">
      <c r="A21" s="13">
        <v>3</v>
      </c>
      <c r="B21" s="13" t="s">
        <v>3</v>
      </c>
      <c r="C21" s="13" t="s">
        <v>100</v>
      </c>
      <c r="D21" s="13"/>
      <c r="E21" s="14">
        <v>3005313938</v>
      </c>
      <c r="F21" s="14" t="s">
        <v>72</v>
      </c>
      <c r="G21" s="13"/>
      <c r="H21" s="13"/>
      <c r="I21" s="13"/>
    </row>
    <row r="22" spans="1:9" ht="15.75" x14ac:dyDescent="0.25">
      <c r="A22" s="13">
        <v>4</v>
      </c>
      <c r="B22" s="13" t="s">
        <v>4</v>
      </c>
      <c r="C22" s="13" t="s">
        <v>100</v>
      </c>
      <c r="D22" s="13">
        <v>1</v>
      </c>
      <c r="E22" s="14">
        <v>187085319</v>
      </c>
      <c r="F22" s="14" t="s">
        <v>72</v>
      </c>
      <c r="G22" s="13"/>
      <c r="H22" s="13"/>
      <c r="I22" s="13"/>
    </row>
    <row r="23" spans="1:9" ht="15.75" x14ac:dyDescent="0.25">
      <c r="A23" s="13">
        <v>5</v>
      </c>
      <c r="B23" s="13" t="s">
        <v>5</v>
      </c>
      <c r="C23" s="13" t="s">
        <v>100</v>
      </c>
      <c r="D23" s="13">
        <v>3</v>
      </c>
      <c r="E23" s="14">
        <v>129548029</v>
      </c>
      <c r="F23" s="14" t="s">
        <v>72</v>
      </c>
      <c r="G23" s="13"/>
      <c r="H23" s="13"/>
      <c r="I23" s="13"/>
    </row>
    <row r="24" spans="1:9" ht="15.75" x14ac:dyDescent="0.25">
      <c r="A24" s="13">
        <v>6</v>
      </c>
      <c r="B24" s="15" t="s">
        <v>6</v>
      </c>
      <c r="C24" s="13" t="s">
        <v>100</v>
      </c>
      <c r="D24" s="13"/>
      <c r="E24" s="16">
        <f>SUM(E19:E23)</f>
        <v>3500608517</v>
      </c>
      <c r="F24" s="14"/>
      <c r="G24" s="13"/>
      <c r="H24" s="13"/>
      <c r="I24" s="13"/>
    </row>
    <row r="25" spans="1:9" ht="15.75" x14ac:dyDescent="0.25">
      <c r="A25" s="13">
        <v>7</v>
      </c>
      <c r="B25" s="13" t="s">
        <v>7</v>
      </c>
      <c r="C25" s="13" t="s">
        <v>101</v>
      </c>
      <c r="D25" s="13" t="s">
        <v>8</v>
      </c>
      <c r="E25" s="14">
        <v>6138511</v>
      </c>
      <c r="F25" s="14" t="s">
        <v>72</v>
      </c>
      <c r="G25" s="13"/>
      <c r="H25" s="13"/>
      <c r="I25" s="13"/>
    </row>
    <row r="26" spans="1:9" ht="15.75" x14ac:dyDescent="0.25">
      <c r="A26" s="13">
        <v>8</v>
      </c>
      <c r="B26" s="13" t="s">
        <v>9</v>
      </c>
      <c r="C26" s="13" t="s">
        <v>100</v>
      </c>
      <c r="D26" s="13">
        <v>1</v>
      </c>
      <c r="E26" s="14">
        <v>1133558</v>
      </c>
      <c r="F26" s="14" t="s">
        <v>72</v>
      </c>
      <c r="G26" s="13"/>
      <c r="H26" s="13"/>
      <c r="I26" s="13"/>
    </row>
    <row r="27" spans="1:9" ht="15.75" x14ac:dyDescent="0.25">
      <c r="A27" s="13">
        <v>9</v>
      </c>
      <c r="B27" s="13" t="s">
        <v>10</v>
      </c>
      <c r="C27" s="13" t="s">
        <v>100</v>
      </c>
      <c r="D27" s="13">
        <v>4</v>
      </c>
      <c r="E27" s="14">
        <v>1503568</v>
      </c>
      <c r="F27" s="14" t="s">
        <v>72</v>
      </c>
      <c r="G27" s="13"/>
      <c r="H27" s="13"/>
      <c r="I27" s="13"/>
    </row>
    <row r="28" spans="1:9" ht="15.75" x14ac:dyDescent="0.25">
      <c r="A28" s="13">
        <v>10</v>
      </c>
      <c r="B28" s="13" t="s">
        <v>11</v>
      </c>
      <c r="C28" s="13" t="s">
        <v>100</v>
      </c>
      <c r="D28" s="13">
        <v>1</v>
      </c>
      <c r="E28" s="14">
        <v>560362</v>
      </c>
      <c r="F28" s="14" t="s">
        <v>72</v>
      </c>
      <c r="G28" s="13"/>
      <c r="H28" s="13"/>
      <c r="I28" s="13"/>
    </row>
    <row r="29" spans="1:9" ht="15.75" x14ac:dyDescent="0.25">
      <c r="A29" s="13">
        <v>11</v>
      </c>
      <c r="B29" s="13" t="s">
        <v>12</v>
      </c>
      <c r="C29" s="13" t="s">
        <v>100</v>
      </c>
      <c r="D29" s="13">
        <v>1</v>
      </c>
      <c r="E29" s="14">
        <v>789212</v>
      </c>
      <c r="F29" s="14" t="s">
        <v>72</v>
      </c>
      <c r="G29" s="13"/>
      <c r="H29" s="13"/>
      <c r="I29" s="13"/>
    </row>
    <row r="30" spans="1:9" ht="15.75" x14ac:dyDescent="0.25">
      <c r="A30" s="13">
        <v>12</v>
      </c>
      <c r="B30" s="13" t="s">
        <v>37</v>
      </c>
      <c r="C30" s="13" t="s">
        <v>100</v>
      </c>
      <c r="D30" s="13">
        <v>2</v>
      </c>
      <c r="E30" s="14">
        <v>3117791</v>
      </c>
      <c r="F30" s="14" t="s">
        <v>72</v>
      </c>
      <c r="G30" s="13"/>
      <c r="H30" s="13"/>
      <c r="I30" s="13"/>
    </row>
    <row r="31" spans="1:9" ht="15.75" x14ac:dyDescent="0.25">
      <c r="A31" s="13">
        <v>13</v>
      </c>
      <c r="B31" s="13" t="s">
        <v>98</v>
      </c>
      <c r="C31" s="13" t="s">
        <v>100</v>
      </c>
      <c r="D31" s="13">
        <v>50</v>
      </c>
      <c r="E31" s="14">
        <v>13200000</v>
      </c>
      <c r="F31" s="14"/>
      <c r="G31" s="13"/>
      <c r="H31" s="13"/>
      <c r="I31" s="13"/>
    </row>
    <row r="32" spans="1:9" ht="15.75" x14ac:dyDescent="0.25">
      <c r="A32" s="13"/>
      <c r="B32" s="15" t="s">
        <v>14</v>
      </c>
      <c r="C32" s="15"/>
      <c r="D32" s="13"/>
      <c r="E32" s="16">
        <f>SUM(E25:E31)</f>
        <v>26443002</v>
      </c>
      <c r="F32" s="14"/>
      <c r="G32" s="13"/>
      <c r="H32" s="13"/>
      <c r="I32" s="13"/>
    </row>
    <row r="33" spans="1:9" ht="15.75" x14ac:dyDescent="0.25">
      <c r="A33" s="13">
        <v>14</v>
      </c>
      <c r="B33" s="13" t="s">
        <v>15</v>
      </c>
      <c r="C33" s="13" t="s">
        <v>100</v>
      </c>
      <c r="D33" s="13">
        <v>1</v>
      </c>
      <c r="E33" s="14">
        <v>1203000</v>
      </c>
      <c r="F33" s="14" t="s">
        <v>72</v>
      </c>
      <c r="G33" s="13"/>
      <c r="H33" s="13"/>
      <c r="I33" s="13"/>
    </row>
    <row r="34" spans="1:9" ht="15.75" x14ac:dyDescent="0.25">
      <c r="A34" s="13">
        <v>15</v>
      </c>
      <c r="B34" s="13" t="s">
        <v>15</v>
      </c>
      <c r="C34" s="13" t="s">
        <v>100</v>
      </c>
      <c r="D34" s="13">
        <v>1</v>
      </c>
      <c r="E34" s="14">
        <v>2282608</v>
      </c>
      <c r="F34" s="14"/>
      <c r="G34" s="13"/>
      <c r="H34" s="13"/>
      <c r="I34" s="13"/>
    </row>
    <row r="35" spans="1:9" ht="15.75" x14ac:dyDescent="0.25">
      <c r="A35" s="13">
        <v>16</v>
      </c>
      <c r="B35" s="13" t="s">
        <v>102</v>
      </c>
      <c r="C35" s="13" t="s">
        <v>100</v>
      </c>
      <c r="D35" s="13">
        <v>1</v>
      </c>
      <c r="E35" s="14">
        <v>1369565</v>
      </c>
      <c r="F35" s="14"/>
      <c r="G35" s="13"/>
      <c r="H35" s="13"/>
      <c r="I35" s="13"/>
    </row>
    <row r="36" spans="1:9" ht="15.75" x14ac:dyDescent="0.25">
      <c r="A36" s="13">
        <v>17</v>
      </c>
      <c r="B36" s="13" t="s">
        <v>103</v>
      </c>
      <c r="C36" s="13" t="s">
        <v>100</v>
      </c>
      <c r="D36" s="13">
        <v>1</v>
      </c>
      <c r="E36" s="14">
        <v>913044</v>
      </c>
      <c r="F36" s="14"/>
      <c r="G36" s="13"/>
      <c r="H36" s="13"/>
      <c r="I36" s="13"/>
    </row>
    <row r="37" spans="1:9" ht="15.75" x14ac:dyDescent="0.25">
      <c r="A37" s="13">
        <v>18</v>
      </c>
      <c r="B37" s="13" t="s">
        <v>104</v>
      </c>
      <c r="C37" s="13" t="s">
        <v>100</v>
      </c>
      <c r="D37" s="13">
        <v>25</v>
      </c>
      <c r="E37" s="14">
        <v>5880000</v>
      </c>
      <c r="F37" s="14"/>
      <c r="G37" s="13"/>
      <c r="H37" s="13"/>
      <c r="I37" s="13"/>
    </row>
    <row r="38" spans="1:9" ht="15.75" x14ac:dyDescent="0.25">
      <c r="A38" s="13">
        <v>19</v>
      </c>
      <c r="B38" s="13" t="s">
        <v>105</v>
      </c>
      <c r="C38" s="13" t="s">
        <v>100</v>
      </c>
      <c r="D38" s="13">
        <v>10</v>
      </c>
      <c r="E38" s="14">
        <v>2650000</v>
      </c>
      <c r="F38" s="14"/>
      <c r="G38" s="13"/>
      <c r="H38" s="13"/>
      <c r="I38" s="13"/>
    </row>
    <row r="39" spans="1:9" ht="15.75" x14ac:dyDescent="0.25">
      <c r="A39" s="13">
        <v>20</v>
      </c>
      <c r="B39" s="13" t="s">
        <v>106</v>
      </c>
      <c r="C39" s="13" t="s">
        <v>100</v>
      </c>
      <c r="D39" s="13">
        <v>2</v>
      </c>
      <c r="E39" s="14">
        <v>7467668</v>
      </c>
      <c r="F39" s="14"/>
      <c r="G39" s="13"/>
      <c r="H39" s="13"/>
      <c r="I39" s="13"/>
    </row>
    <row r="40" spans="1:9" ht="15.75" x14ac:dyDescent="0.25">
      <c r="A40" s="13">
        <v>21</v>
      </c>
      <c r="B40" s="13" t="s">
        <v>107</v>
      </c>
      <c r="C40" s="13" t="s">
        <v>100</v>
      </c>
      <c r="D40" s="13">
        <v>2</v>
      </c>
      <c r="E40" s="14">
        <v>4500000</v>
      </c>
      <c r="F40" s="14"/>
      <c r="G40" s="13"/>
      <c r="H40" s="13"/>
      <c r="I40" s="13"/>
    </row>
    <row r="41" spans="1:9" ht="15.75" x14ac:dyDescent="0.25">
      <c r="A41" s="13">
        <v>22</v>
      </c>
      <c r="B41" s="13" t="s">
        <v>108</v>
      </c>
      <c r="C41" s="13" t="s">
        <v>100</v>
      </c>
      <c r="D41" s="13">
        <v>6</v>
      </c>
      <c r="E41" s="14">
        <f>798000+398000+1386000</f>
        <v>2582000</v>
      </c>
      <c r="F41" s="14"/>
      <c r="G41" s="13"/>
      <c r="H41" s="13"/>
      <c r="I41" s="13"/>
    </row>
    <row r="42" spans="1:9" ht="15.75" x14ac:dyDescent="0.25">
      <c r="A42" s="13">
        <v>23</v>
      </c>
      <c r="B42" s="13" t="s">
        <v>109</v>
      </c>
      <c r="C42" s="13" t="s">
        <v>100</v>
      </c>
      <c r="D42" s="13">
        <v>1</v>
      </c>
      <c r="E42" s="14">
        <v>410000</v>
      </c>
      <c r="F42" s="14"/>
      <c r="G42" s="13"/>
      <c r="H42" s="13"/>
      <c r="I42" s="13"/>
    </row>
    <row r="43" spans="1:9" ht="15.75" x14ac:dyDescent="0.25">
      <c r="A43" s="13">
        <v>24</v>
      </c>
      <c r="B43" s="13" t="s">
        <v>110</v>
      </c>
      <c r="C43" s="13" t="s">
        <v>100</v>
      </c>
      <c r="D43" s="13">
        <v>7</v>
      </c>
      <c r="E43" s="14">
        <v>5149900</v>
      </c>
      <c r="F43" s="14"/>
      <c r="G43" s="13"/>
      <c r="H43" s="13"/>
      <c r="I43" s="13"/>
    </row>
    <row r="44" spans="1:9" ht="15.75" x14ac:dyDescent="0.25">
      <c r="A44" s="13">
        <v>25</v>
      </c>
      <c r="B44" s="13" t="s">
        <v>111</v>
      </c>
      <c r="C44" s="13" t="s">
        <v>100</v>
      </c>
      <c r="D44" s="13">
        <v>7</v>
      </c>
      <c r="E44" s="14">
        <v>126000</v>
      </c>
      <c r="F44" s="14"/>
      <c r="G44" s="13"/>
      <c r="H44" s="13"/>
      <c r="I44" s="13"/>
    </row>
    <row r="45" spans="1:9" ht="15.75" x14ac:dyDescent="0.25">
      <c r="A45" s="13">
        <v>26</v>
      </c>
      <c r="B45" s="13" t="s">
        <v>112</v>
      </c>
      <c r="C45" s="13" t="s">
        <v>100</v>
      </c>
      <c r="D45" s="13">
        <v>7</v>
      </c>
      <c r="E45" s="14">
        <v>125000</v>
      </c>
      <c r="F45" s="14"/>
      <c r="G45" s="13"/>
      <c r="H45" s="13"/>
      <c r="I45" s="13"/>
    </row>
    <row r="46" spans="1:9" ht="15.75" x14ac:dyDescent="0.25">
      <c r="A46" s="13">
        <v>27</v>
      </c>
      <c r="B46" s="13" t="s">
        <v>113</v>
      </c>
      <c r="C46" s="13" t="s">
        <v>100</v>
      </c>
      <c r="D46" s="13">
        <v>20</v>
      </c>
      <c r="E46" s="14">
        <v>25000000</v>
      </c>
      <c r="F46" s="14"/>
      <c r="G46" s="13"/>
      <c r="H46" s="13"/>
      <c r="I46" s="13"/>
    </row>
    <row r="47" spans="1:9" ht="15.75" x14ac:dyDescent="0.25">
      <c r="A47" s="13">
        <v>28</v>
      </c>
      <c r="B47" s="13" t="s">
        <v>114</v>
      </c>
      <c r="C47" s="13" t="s">
        <v>115</v>
      </c>
      <c r="D47" s="13">
        <v>192857</v>
      </c>
      <c r="E47" s="14">
        <f>D47*1400</f>
        <v>269999800</v>
      </c>
      <c r="F47" s="14"/>
      <c r="G47" s="13"/>
      <c r="H47" s="13"/>
      <c r="I47" s="13"/>
    </row>
    <row r="48" spans="1:9" ht="15.75" x14ac:dyDescent="0.25">
      <c r="A48" s="13"/>
      <c r="B48" s="13"/>
      <c r="C48" s="13"/>
      <c r="D48" s="13"/>
      <c r="E48" s="14"/>
      <c r="F48" s="14"/>
      <c r="G48" s="13"/>
      <c r="H48" s="13"/>
      <c r="I48" s="13"/>
    </row>
    <row r="49" spans="1:9" ht="15.75" x14ac:dyDescent="0.25">
      <c r="A49" s="13"/>
      <c r="B49" s="15" t="s">
        <v>70</v>
      </c>
      <c r="C49" s="15"/>
      <c r="D49" s="13"/>
      <c r="E49" s="16">
        <f>SUM(E33:E48)</f>
        <v>329658585</v>
      </c>
      <c r="F49" s="14"/>
      <c r="G49" s="13"/>
      <c r="H49" s="13"/>
      <c r="I49" s="13"/>
    </row>
    <row r="50" spans="1:9" ht="15.75" x14ac:dyDescent="0.25">
      <c r="A50" s="13">
        <v>29</v>
      </c>
      <c r="B50" s="13" t="s">
        <v>18</v>
      </c>
      <c r="C50" s="13" t="s">
        <v>100</v>
      </c>
      <c r="D50" s="13">
        <v>1</v>
      </c>
      <c r="E50" s="14">
        <v>431008</v>
      </c>
      <c r="F50" s="14" t="s">
        <v>72</v>
      </c>
      <c r="G50" s="13"/>
      <c r="H50" s="13"/>
      <c r="I50" s="13"/>
    </row>
    <row r="51" spans="1:9" ht="15.75" x14ac:dyDescent="0.25">
      <c r="A51" s="13">
        <v>30</v>
      </c>
      <c r="B51" s="13" t="s">
        <v>19</v>
      </c>
      <c r="C51" s="13" t="s">
        <v>100</v>
      </c>
      <c r="D51" s="13">
        <v>1</v>
      </c>
      <c r="E51" s="14">
        <v>265585</v>
      </c>
      <c r="F51" s="14" t="s">
        <v>72</v>
      </c>
      <c r="G51" s="13"/>
      <c r="H51" s="13"/>
      <c r="I51" s="13"/>
    </row>
    <row r="52" spans="1:9" ht="15.75" x14ac:dyDescent="0.25">
      <c r="A52" s="13">
        <v>31</v>
      </c>
      <c r="B52" s="13" t="s">
        <v>20</v>
      </c>
      <c r="C52" s="13" t="s">
        <v>100</v>
      </c>
      <c r="D52" s="13">
        <v>12</v>
      </c>
      <c r="E52" s="14">
        <v>165054</v>
      </c>
      <c r="F52" s="14" t="s">
        <v>74</v>
      </c>
      <c r="G52" s="13"/>
      <c r="H52" s="13"/>
      <c r="I52" s="13"/>
    </row>
    <row r="53" spans="1:9" ht="15.75" x14ac:dyDescent="0.25">
      <c r="A53" s="13">
        <v>32</v>
      </c>
      <c r="B53" s="13" t="s">
        <v>21</v>
      </c>
      <c r="C53" s="13" t="s">
        <v>100</v>
      </c>
      <c r="D53" s="13">
        <v>1</v>
      </c>
      <c r="E53" s="14">
        <v>579261</v>
      </c>
      <c r="F53" s="14" t="s">
        <v>72</v>
      </c>
      <c r="G53" s="13"/>
      <c r="H53" s="13"/>
      <c r="I53" s="13"/>
    </row>
    <row r="54" spans="1:9" ht="15.75" x14ac:dyDescent="0.25">
      <c r="A54" s="13">
        <v>33</v>
      </c>
      <c r="B54" s="13" t="s">
        <v>22</v>
      </c>
      <c r="C54" s="13" t="s">
        <v>100</v>
      </c>
      <c r="D54" s="13">
        <v>1</v>
      </c>
      <c r="E54" s="14">
        <v>3491511.4800000004</v>
      </c>
      <c r="F54" s="14" t="s">
        <v>72</v>
      </c>
      <c r="G54" s="13"/>
      <c r="H54" s="13"/>
      <c r="I54" s="13"/>
    </row>
    <row r="55" spans="1:9" ht="15.75" x14ac:dyDescent="0.25">
      <c r="A55" s="13">
        <v>34</v>
      </c>
      <c r="B55" s="13" t="s">
        <v>23</v>
      </c>
      <c r="C55" s="13" t="s">
        <v>100</v>
      </c>
      <c r="D55" s="13">
        <v>5</v>
      </c>
      <c r="E55" s="14">
        <v>1147691</v>
      </c>
      <c r="F55" s="14" t="s">
        <v>72</v>
      </c>
      <c r="G55" s="13"/>
      <c r="H55" s="13"/>
      <c r="I55" s="13"/>
    </row>
    <row r="56" spans="1:9" ht="15.75" x14ac:dyDescent="0.25">
      <c r="A56" s="13">
        <v>35</v>
      </c>
      <c r="B56" s="13" t="s">
        <v>24</v>
      </c>
      <c r="C56" s="13" t="s">
        <v>100</v>
      </c>
      <c r="D56" s="13">
        <v>3</v>
      </c>
      <c r="E56" s="14">
        <v>1703500</v>
      </c>
      <c r="F56" s="14" t="s">
        <v>72</v>
      </c>
      <c r="G56" s="13"/>
      <c r="H56" s="13"/>
      <c r="I56" s="13"/>
    </row>
    <row r="57" spans="1:9" ht="15.75" x14ac:dyDescent="0.25">
      <c r="A57" s="13">
        <v>36</v>
      </c>
      <c r="B57" s="13" t="s">
        <v>25</v>
      </c>
      <c r="C57" s="13" t="s">
        <v>100</v>
      </c>
      <c r="D57" s="13">
        <v>5</v>
      </c>
      <c r="E57" s="14">
        <v>914112</v>
      </c>
      <c r="F57" s="14" t="s">
        <v>72</v>
      </c>
      <c r="G57" s="13"/>
      <c r="H57" s="13"/>
      <c r="I57" s="13"/>
    </row>
    <row r="58" spans="1:9" ht="15.75" x14ac:dyDescent="0.25">
      <c r="A58" s="13">
        <v>37</v>
      </c>
      <c r="B58" s="13" t="s">
        <v>26</v>
      </c>
      <c r="C58" s="13" t="s">
        <v>100</v>
      </c>
      <c r="D58" s="13">
        <v>1</v>
      </c>
      <c r="E58" s="14">
        <v>208229</v>
      </c>
      <c r="F58" s="14" t="s">
        <v>73</v>
      </c>
      <c r="G58" s="13"/>
      <c r="H58" s="13"/>
      <c r="I58" s="13"/>
    </row>
    <row r="59" spans="1:9" ht="15.75" x14ac:dyDescent="0.25">
      <c r="A59" s="13">
        <v>38</v>
      </c>
      <c r="B59" s="13" t="s">
        <v>27</v>
      </c>
      <c r="C59" s="13" t="s">
        <v>100</v>
      </c>
      <c r="D59" s="13">
        <v>1</v>
      </c>
      <c r="E59" s="14">
        <v>325924</v>
      </c>
      <c r="F59" s="14" t="s">
        <v>73</v>
      </c>
      <c r="G59" s="13"/>
      <c r="H59" s="13"/>
      <c r="I59" s="13"/>
    </row>
    <row r="60" spans="1:9" ht="15.75" x14ac:dyDescent="0.25">
      <c r="A60" s="13">
        <v>39</v>
      </c>
      <c r="B60" s="13" t="s">
        <v>28</v>
      </c>
      <c r="C60" s="13" t="s">
        <v>100</v>
      </c>
      <c r="D60" s="13">
        <v>1</v>
      </c>
      <c r="E60" s="14">
        <v>533066</v>
      </c>
      <c r="F60" s="14" t="s">
        <v>72</v>
      </c>
      <c r="G60" s="13"/>
      <c r="H60" s="13"/>
      <c r="I60" s="13"/>
    </row>
    <row r="61" spans="1:9" ht="15.75" x14ac:dyDescent="0.25">
      <c r="A61" s="13">
        <v>40</v>
      </c>
      <c r="B61" s="13" t="s">
        <v>29</v>
      </c>
      <c r="C61" s="13" t="s">
        <v>100</v>
      </c>
      <c r="D61" s="13">
        <v>1</v>
      </c>
      <c r="E61" s="14">
        <v>354895</v>
      </c>
      <c r="F61" s="14" t="s">
        <v>72</v>
      </c>
      <c r="G61" s="13"/>
      <c r="H61" s="13"/>
      <c r="I61" s="13"/>
    </row>
    <row r="62" spans="1:9" ht="15.75" x14ac:dyDescent="0.25">
      <c r="A62" s="13">
        <v>41</v>
      </c>
      <c r="B62" s="13" t="s">
        <v>30</v>
      </c>
      <c r="C62" s="13" t="s">
        <v>100</v>
      </c>
      <c r="D62" s="13">
        <v>8</v>
      </c>
      <c r="E62" s="14">
        <f>2171428-723809</f>
        <v>1447619</v>
      </c>
      <c r="F62" s="14" t="s">
        <v>72</v>
      </c>
      <c r="G62" s="13"/>
      <c r="H62" s="13"/>
      <c r="I62" s="13"/>
    </row>
    <row r="63" spans="1:9" ht="15.75" x14ac:dyDescent="0.25">
      <c r="A63" s="13">
        <v>42</v>
      </c>
      <c r="B63" s="13" t="s">
        <v>30</v>
      </c>
      <c r="C63" s="13" t="s">
        <v>100</v>
      </c>
      <c r="D63" s="13">
        <v>20</v>
      </c>
      <c r="E63" s="14">
        <v>2723268</v>
      </c>
      <c r="F63" s="14" t="s">
        <v>76</v>
      </c>
      <c r="G63" s="13"/>
      <c r="H63" s="13"/>
      <c r="I63" s="13"/>
    </row>
    <row r="64" spans="1:9" ht="15.75" x14ac:dyDescent="0.25">
      <c r="A64" s="13">
        <v>43</v>
      </c>
      <c r="B64" s="13" t="s">
        <v>31</v>
      </c>
      <c r="C64" s="13" t="s">
        <v>100</v>
      </c>
      <c r="D64" s="13">
        <v>1</v>
      </c>
      <c r="E64" s="14">
        <v>2412698</v>
      </c>
      <c r="F64" s="14" t="s">
        <v>72</v>
      </c>
      <c r="G64" s="13"/>
      <c r="H64" s="13"/>
      <c r="I64" s="13"/>
    </row>
    <row r="65" spans="1:9" ht="15.75" x14ac:dyDescent="0.25">
      <c r="A65" s="13">
        <v>44</v>
      </c>
      <c r="B65" s="13" t="s">
        <v>62</v>
      </c>
      <c r="C65" s="13" t="s">
        <v>100</v>
      </c>
      <c r="D65" s="13">
        <v>1</v>
      </c>
      <c r="E65" s="14">
        <f>3882860/2</f>
        <v>1941430</v>
      </c>
      <c r="F65" s="14" t="s">
        <v>75</v>
      </c>
      <c r="G65" s="13"/>
      <c r="H65" s="13"/>
      <c r="I65" s="13"/>
    </row>
    <row r="66" spans="1:9" ht="15.75" x14ac:dyDescent="0.25">
      <c r="A66" s="13">
        <v>45</v>
      </c>
      <c r="B66" s="13" t="s">
        <v>32</v>
      </c>
      <c r="C66" s="13" t="s">
        <v>100</v>
      </c>
      <c r="D66" s="13">
        <v>2</v>
      </c>
      <c r="E66" s="14">
        <v>461505</v>
      </c>
      <c r="F66" s="14" t="s">
        <v>72</v>
      </c>
      <c r="G66" s="13"/>
      <c r="H66" s="13"/>
      <c r="I66" s="13"/>
    </row>
    <row r="67" spans="1:9" ht="15.75" x14ac:dyDescent="0.25">
      <c r="A67" s="13">
        <v>46</v>
      </c>
      <c r="B67" s="13" t="s">
        <v>32</v>
      </c>
      <c r="C67" s="13" t="s">
        <v>100</v>
      </c>
      <c r="D67" s="13">
        <v>1</v>
      </c>
      <c r="E67" s="14">
        <v>796700</v>
      </c>
      <c r="F67" s="14" t="s">
        <v>72</v>
      </c>
      <c r="G67" s="13"/>
      <c r="H67" s="13"/>
      <c r="I67" s="13"/>
    </row>
    <row r="68" spans="1:9" ht="15.75" x14ac:dyDescent="0.25">
      <c r="A68" s="13">
        <v>47</v>
      </c>
      <c r="B68" s="13" t="s">
        <v>33</v>
      </c>
      <c r="C68" s="13" t="s">
        <v>100</v>
      </c>
      <c r="D68" s="13">
        <v>1</v>
      </c>
      <c r="E68" s="14">
        <v>980158</v>
      </c>
      <c r="F68" s="14" t="s">
        <v>72</v>
      </c>
      <c r="G68" s="13"/>
      <c r="H68" s="13"/>
      <c r="I68" s="13"/>
    </row>
    <row r="69" spans="1:9" ht="15.75" x14ac:dyDescent="0.25">
      <c r="A69" s="13"/>
      <c r="B69" s="15" t="s">
        <v>34</v>
      </c>
      <c r="C69" s="15"/>
      <c r="D69" s="13"/>
      <c r="E69" s="16">
        <f>SUM(E50:E68)</f>
        <v>20883214.48</v>
      </c>
      <c r="F69" s="16"/>
      <c r="G69" s="13"/>
      <c r="H69" s="13"/>
      <c r="I69" s="13"/>
    </row>
    <row r="70" spans="1:9" ht="15.75" x14ac:dyDescent="0.25">
      <c r="A70" s="13">
        <v>48</v>
      </c>
      <c r="B70" s="13" t="s">
        <v>35</v>
      </c>
      <c r="C70" s="13" t="s">
        <v>100</v>
      </c>
      <c r="D70" s="13">
        <v>6</v>
      </c>
      <c r="E70" s="14">
        <f>5200000/10*6</f>
        <v>3120000</v>
      </c>
      <c r="F70" s="14"/>
      <c r="G70" s="13"/>
      <c r="H70" s="13"/>
      <c r="I70" s="13"/>
    </row>
    <row r="71" spans="1:9" ht="30" x14ac:dyDescent="0.25">
      <c r="A71" s="13">
        <v>49</v>
      </c>
      <c r="B71" s="13" t="s">
        <v>36</v>
      </c>
      <c r="C71" s="13"/>
      <c r="D71" s="13"/>
      <c r="E71" s="14">
        <v>7684408</v>
      </c>
      <c r="F71" s="14" t="s">
        <v>72</v>
      </c>
      <c r="G71" s="13"/>
      <c r="H71" s="13"/>
      <c r="I71" s="13"/>
    </row>
    <row r="72" spans="1:9" ht="15.75" x14ac:dyDescent="0.25">
      <c r="A72" s="13">
        <v>50</v>
      </c>
      <c r="B72" s="13" t="s">
        <v>37</v>
      </c>
      <c r="C72" s="13" t="s">
        <v>100</v>
      </c>
      <c r="D72" s="13">
        <v>1</v>
      </c>
      <c r="E72" s="14">
        <v>3000000</v>
      </c>
      <c r="F72" s="14" t="s">
        <v>72</v>
      </c>
      <c r="G72" s="13"/>
      <c r="H72" s="13"/>
      <c r="I72" s="13"/>
    </row>
    <row r="73" spans="1:9" ht="15.75" x14ac:dyDescent="0.25">
      <c r="A73" s="13">
        <v>51</v>
      </c>
      <c r="B73" s="13" t="s">
        <v>38</v>
      </c>
      <c r="C73" s="13" t="s">
        <v>101</v>
      </c>
      <c r="D73" s="13">
        <v>68.3</v>
      </c>
      <c r="E73" s="14">
        <v>3100000</v>
      </c>
      <c r="F73" s="14" t="s">
        <v>72</v>
      </c>
      <c r="G73" s="13"/>
      <c r="H73" s="13"/>
      <c r="I73" s="13"/>
    </row>
    <row r="74" spans="1:9" ht="15.75" x14ac:dyDescent="0.25">
      <c r="A74" s="13">
        <v>52</v>
      </c>
      <c r="B74" s="13" t="s">
        <v>45</v>
      </c>
      <c r="C74" s="13" t="s">
        <v>100</v>
      </c>
      <c r="D74" s="13"/>
      <c r="E74" s="14">
        <v>3020000</v>
      </c>
      <c r="F74" s="14" t="s">
        <v>72</v>
      </c>
      <c r="G74" s="13"/>
      <c r="H74" s="13"/>
      <c r="I74" s="13"/>
    </row>
    <row r="75" spans="1:9" ht="15.75" x14ac:dyDescent="0.25">
      <c r="A75" s="13">
        <v>53</v>
      </c>
      <c r="B75" s="17" t="s">
        <v>39</v>
      </c>
      <c r="C75" s="13" t="s">
        <v>100</v>
      </c>
      <c r="D75" s="17"/>
      <c r="E75" s="14">
        <v>11540000</v>
      </c>
      <c r="F75" s="14" t="s">
        <v>72</v>
      </c>
      <c r="G75" s="13"/>
      <c r="H75" s="13"/>
      <c r="I75" s="13"/>
    </row>
    <row r="76" spans="1:9" ht="15.75" x14ac:dyDescent="0.25">
      <c r="A76" s="13">
        <v>54</v>
      </c>
      <c r="B76" s="13" t="s">
        <v>40</v>
      </c>
      <c r="C76" s="13" t="s">
        <v>100</v>
      </c>
      <c r="D76" s="13"/>
      <c r="E76" s="14">
        <v>685000</v>
      </c>
      <c r="F76" s="14" t="s">
        <v>72</v>
      </c>
      <c r="G76" s="13"/>
      <c r="H76" s="13"/>
      <c r="I76" s="13"/>
    </row>
    <row r="77" spans="1:9" ht="15.75" x14ac:dyDescent="0.25">
      <c r="A77" s="13">
        <v>55</v>
      </c>
      <c r="B77" s="13" t="s">
        <v>46</v>
      </c>
      <c r="C77" s="13" t="s">
        <v>100</v>
      </c>
      <c r="D77" s="13"/>
      <c r="E77" s="14">
        <v>243000000</v>
      </c>
      <c r="F77" s="14" t="s">
        <v>72</v>
      </c>
      <c r="G77" s="13"/>
      <c r="H77" s="13"/>
      <c r="I77" s="13"/>
    </row>
    <row r="78" spans="1:9" ht="15.75" x14ac:dyDescent="0.25">
      <c r="A78" s="13">
        <v>56</v>
      </c>
      <c r="B78" s="13" t="s">
        <v>41</v>
      </c>
      <c r="C78" s="13" t="s">
        <v>100</v>
      </c>
      <c r="D78" s="13"/>
      <c r="E78" s="14">
        <v>6890000</v>
      </c>
      <c r="F78" s="14" t="s">
        <v>72</v>
      </c>
      <c r="G78" s="13"/>
      <c r="H78" s="13"/>
      <c r="I78" s="13"/>
    </row>
    <row r="79" spans="1:9" ht="30" x14ac:dyDescent="0.25">
      <c r="A79" s="13">
        <v>57</v>
      </c>
      <c r="B79" s="13" t="s">
        <v>42</v>
      </c>
      <c r="C79" s="13" t="s">
        <v>100</v>
      </c>
      <c r="D79" s="13"/>
      <c r="E79" s="14">
        <v>15287400</v>
      </c>
      <c r="F79" s="14" t="s">
        <v>72</v>
      </c>
      <c r="G79" s="13"/>
      <c r="H79" s="13"/>
      <c r="I79" s="13"/>
    </row>
    <row r="80" spans="1:9" ht="15.75" x14ac:dyDescent="0.25">
      <c r="A80" s="13">
        <v>58</v>
      </c>
      <c r="B80" s="13" t="s">
        <v>43</v>
      </c>
      <c r="C80" s="13" t="s">
        <v>100</v>
      </c>
      <c r="D80" s="13"/>
      <c r="E80" s="14">
        <v>4559477</v>
      </c>
      <c r="F80" s="14" t="s">
        <v>72</v>
      </c>
      <c r="G80" s="13"/>
      <c r="H80" s="13"/>
      <c r="I80" s="13"/>
    </row>
    <row r="81" spans="1:9" ht="15.75" x14ac:dyDescent="0.25">
      <c r="A81" s="13">
        <v>59</v>
      </c>
      <c r="B81" s="13" t="s">
        <v>44</v>
      </c>
      <c r="C81" s="13"/>
      <c r="D81" s="13">
        <v>27.63</v>
      </c>
      <c r="E81" s="14">
        <v>4619981</v>
      </c>
      <c r="F81" s="14" t="s">
        <v>73</v>
      </c>
      <c r="G81" s="13"/>
      <c r="H81" s="13"/>
      <c r="I81" s="13"/>
    </row>
    <row r="82" spans="1:9" ht="15.75" x14ac:dyDescent="0.25">
      <c r="A82" s="13">
        <v>60</v>
      </c>
      <c r="B82" s="13" t="s">
        <v>44</v>
      </c>
      <c r="C82" s="13"/>
      <c r="D82" s="17">
        <v>27.82</v>
      </c>
      <c r="E82" s="14">
        <v>4651750</v>
      </c>
      <c r="F82" s="14" t="s">
        <v>73</v>
      </c>
      <c r="G82" s="13"/>
      <c r="H82" s="13"/>
      <c r="I82" s="13"/>
    </row>
    <row r="83" spans="1:9" ht="15.75" x14ac:dyDescent="0.25">
      <c r="A83" s="13">
        <v>61</v>
      </c>
      <c r="B83" s="13" t="s">
        <v>44</v>
      </c>
      <c r="C83" s="13"/>
      <c r="D83" s="13">
        <v>21.4</v>
      </c>
      <c r="E83" s="14">
        <v>3578269</v>
      </c>
      <c r="F83" s="14" t="s">
        <v>73</v>
      </c>
      <c r="G83" s="13"/>
      <c r="H83" s="13"/>
      <c r="I83" s="13"/>
    </row>
    <row r="84" spans="1:9" ht="15.75" x14ac:dyDescent="0.25">
      <c r="A84" s="13">
        <v>62</v>
      </c>
      <c r="B84" s="13" t="s">
        <v>47</v>
      </c>
      <c r="C84" s="13"/>
      <c r="D84" s="13"/>
      <c r="E84" s="14">
        <v>13671952</v>
      </c>
      <c r="F84" s="14" t="s">
        <v>72</v>
      </c>
      <c r="G84" s="13"/>
      <c r="H84" s="13"/>
      <c r="I84" s="13"/>
    </row>
    <row r="85" spans="1:9" ht="15.75" x14ac:dyDescent="0.25">
      <c r="A85" s="13">
        <v>63</v>
      </c>
      <c r="B85" s="13" t="s">
        <v>48</v>
      </c>
      <c r="C85" s="13" t="s">
        <v>100</v>
      </c>
      <c r="D85" s="13">
        <v>2</v>
      </c>
      <c r="E85" s="14">
        <v>800000</v>
      </c>
      <c r="F85" s="14" t="s">
        <v>72</v>
      </c>
      <c r="G85" s="13"/>
      <c r="H85" s="13"/>
      <c r="I85" s="13"/>
    </row>
    <row r="86" spans="1:9" ht="15.75" x14ac:dyDescent="0.25">
      <c r="A86" s="13">
        <v>64</v>
      </c>
      <c r="B86" s="13" t="s">
        <v>49</v>
      </c>
      <c r="C86" s="13" t="s">
        <v>100</v>
      </c>
      <c r="D86" s="13">
        <v>1</v>
      </c>
      <c r="E86" s="14">
        <v>460000</v>
      </c>
      <c r="F86" s="14" t="s">
        <v>72</v>
      </c>
      <c r="G86" s="13"/>
      <c r="H86" s="13"/>
      <c r="I86" s="13"/>
    </row>
    <row r="87" spans="1:9" ht="15.75" x14ac:dyDescent="0.25">
      <c r="A87" s="13">
        <v>65</v>
      </c>
      <c r="B87" s="13" t="s">
        <v>50</v>
      </c>
      <c r="C87" s="13" t="s">
        <v>100</v>
      </c>
      <c r="D87" s="13">
        <v>1</v>
      </c>
      <c r="E87" s="14">
        <v>520000</v>
      </c>
      <c r="F87" s="14" t="s">
        <v>72</v>
      </c>
      <c r="G87" s="13"/>
      <c r="H87" s="13"/>
      <c r="I87" s="13"/>
    </row>
    <row r="88" spans="1:9" ht="15.75" x14ac:dyDescent="0.25">
      <c r="A88" s="13">
        <v>66</v>
      </c>
      <c r="B88" s="13" t="s">
        <v>51</v>
      </c>
      <c r="C88" s="13" t="s">
        <v>100</v>
      </c>
      <c r="D88" s="13">
        <v>4</v>
      </c>
      <c r="E88" s="14">
        <v>1100000</v>
      </c>
      <c r="F88" s="14" t="s">
        <v>72</v>
      </c>
      <c r="G88" s="13"/>
      <c r="H88" s="13"/>
      <c r="I88" s="13"/>
    </row>
    <row r="89" spans="1:9" ht="15.75" x14ac:dyDescent="0.25">
      <c r="A89" s="13">
        <v>67</v>
      </c>
      <c r="B89" s="13" t="s">
        <v>52</v>
      </c>
      <c r="C89" s="13" t="s">
        <v>100</v>
      </c>
      <c r="D89" s="13"/>
      <c r="E89" s="14">
        <f>20546916-10000000</f>
        <v>10546916</v>
      </c>
      <c r="F89" s="14" t="s">
        <v>72</v>
      </c>
      <c r="G89" s="13"/>
      <c r="H89" s="13"/>
      <c r="I89" s="13"/>
    </row>
    <row r="90" spans="1:9" ht="15.75" x14ac:dyDescent="0.25">
      <c r="A90" s="13">
        <v>68</v>
      </c>
      <c r="B90" s="15" t="s">
        <v>70</v>
      </c>
      <c r="C90" s="13" t="s">
        <v>100</v>
      </c>
      <c r="D90" s="13"/>
      <c r="E90" s="16">
        <f>SUM(E70:E89)</f>
        <v>341835153</v>
      </c>
      <c r="F90" s="14"/>
      <c r="G90" s="13"/>
      <c r="H90" s="13"/>
      <c r="I90" s="13"/>
    </row>
    <row r="91" spans="1:9" ht="15.75" x14ac:dyDescent="0.25">
      <c r="A91" s="13">
        <v>69</v>
      </c>
      <c r="B91" s="13" t="s">
        <v>54</v>
      </c>
      <c r="C91" s="13" t="s">
        <v>100</v>
      </c>
      <c r="D91" s="13">
        <v>130</v>
      </c>
      <c r="E91" s="14">
        <v>650000</v>
      </c>
      <c r="F91" s="14" t="s">
        <v>72</v>
      </c>
      <c r="G91" s="13"/>
      <c r="H91" s="13"/>
      <c r="I91" s="13"/>
    </row>
    <row r="92" spans="1:9" ht="15.75" x14ac:dyDescent="0.25">
      <c r="A92" s="13">
        <v>70</v>
      </c>
      <c r="B92" s="13" t="s">
        <v>58</v>
      </c>
      <c r="C92" s="13" t="s">
        <v>100</v>
      </c>
      <c r="D92" s="13">
        <v>62</v>
      </c>
      <c r="E92" s="14">
        <v>310000</v>
      </c>
      <c r="F92" s="14" t="s">
        <v>72</v>
      </c>
      <c r="G92" s="13"/>
      <c r="H92" s="13"/>
      <c r="I92" s="13"/>
    </row>
    <row r="93" spans="1:9" ht="15.75" x14ac:dyDescent="0.25">
      <c r="A93" s="13">
        <v>71</v>
      </c>
      <c r="B93" s="13" t="s">
        <v>53</v>
      </c>
      <c r="C93" s="13" t="s">
        <v>100</v>
      </c>
      <c r="D93" s="13">
        <v>5</v>
      </c>
      <c r="E93" s="14">
        <v>25000</v>
      </c>
      <c r="F93" s="14" t="s">
        <v>72</v>
      </c>
      <c r="G93" s="13"/>
      <c r="H93" s="13"/>
      <c r="I93" s="13"/>
    </row>
    <row r="94" spans="1:9" ht="15.75" x14ac:dyDescent="0.25">
      <c r="A94" s="13">
        <v>72</v>
      </c>
      <c r="B94" s="13" t="s">
        <v>55</v>
      </c>
      <c r="C94" s="13" t="s">
        <v>100</v>
      </c>
      <c r="D94" s="13">
        <v>1060</v>
      </c>
      <c r="E94" s="14">
        <v>21200</v>
      </c>
      <c r="F94" s="14" t="s">
        <v>72</v>
      </c>
      <c r="G94" s="13"/>
      <c r="H94" s="13"/>
      <c r="I94" s="13"/>
    </row>
    <row r="95" spans="1:9" ht="15.75" x14ac:dyDescent="0.25">
      <c r="A95" s="13">
        <v>73</v>
      </c>
      <c r="B95" s="17" t="s">
        <v>59</v>
      </c>
      <c r="C95" s="13" t="s">
        <v>100</v>
      </c>
      <c r="D95" s="17">
        <v>50</v>
      </c>
      <c r="E95" s="14">
        <v>248250</v>
      </c>
      <c r="F95" s="14" t="s">
        <v>72</v>
      </c>
      <c r="G95" s="13"/>
      <c r="H95" s="13"/>
      <c r="I95" s="13"/>
    </row>
    <row r="96" spans="1:9" ht="15.75" x14ac:dyDescent="0.25">
      <c r="A96" s="13">
        <v>58</v>
      </c>
      <c r="B96" s="13" t="s">
        <v>60</v>
      </c>
      <c r="C96" s="13" t="s">
        <v>100</v>
      </c>
      <c r="D96" s="13">
        <v>5</v>
      </c>
      <c r="E96" s="14">
        <v>2663898</v>
      </c>
      <c r="F96" s="14" t="s">
        <v>72</v>
      </c>
      <c r="G96" s="13"/>
      <c r="H96" s="13"/>
      <c r="I96" s="13"/>
    </row>
    <row r="97" spans="1:9" ht="15.75" x14ac:dyDescent="0.25">
      <c r="A97" s="13">
        <v>59</v>
      </c>
      <c r="B97" s="13" t="s">
        <v>61</v>
      </c>
      <c r="C97" s="13" t="s">
        <v>100</v>
      </c>
      <c r="D97" s="13">
        <v>1</v>
      </c>
      <c r="E97" s="14">
        <v>2000000</v>
      </c>
      <c r="F97" s="14" t="s">
        <v>72</v>
      </c>
      <c r="G97" s="13"/>
      <c r="H97" s="13"/>
      <c r="I97" s="13"/>
    </row>
    <row r="98" spans="1:9" ht="15.75" x14ac:dyDescent="0.25">
      <c r="A98" s="13">
        <v>60</v>
      </c>
      <c r="B98" s="13" t="s">
        <v>64</v>
      </c>
      <c r="C98" s="13" t="s">
        <v>100</v>
      </c>
      <c r="D98" s="13">
        <v>10</v>
      </c>
      <c r="E98" s="14">
        <v>3000000</v>
      </c>
      <c r="F98" s="14" t="s">
        <v>72</v>
      </c>
      <c r="G98" s="13"/>
      <c r="H98" s="13"/>
      <c r="I98" s="13"/>
    </row>
    <row r="99" spans="1:9" ht="15.75" x14ac:dyDescent="0.25">
      <c r="A99" s="13">
        <v>61</v>
      </c>
      <c r="B99" s="13" t="s">
        <v>65</v>
      </c>
      <c r="C99" s="13" t="s">
        <v>100</v>
      </c>
      <c r="D99" s="17">
        <v>2</v>
      </c>
      <c r="E99" s="14">
        <v>500000</v>
      </c>
      <c r="F99" s="14" t="s">
        <v>72</v>
      </c>
      <c r="G99" s="13"/>
      <c r="H99" s="13"/>
      <c r="I99" s="13"/>
    </row>
    <row r="100" spans="1:9" ht="15.75" x14ac:dyDescent="0.25">
      <c r="A100" s="13">
        <v>62</v>
      </c>
      <c r="B100" s="13" t="s">
        <v>66</v>
      </c>
      <c r="C100" s="13" t="s">
        <v>100</v>
      </c>
      <c r="D100" s="13"/>
      <c r="E100" s="14">
        <v>4873700</v>
      </c>
      <c r="F100" s="14" t="s">
        <v>72</v>
      </c>
      <c r="G100" s="13"/>
      <c r="H100" s="13"/>
      <c r="I100" s="13"/>
    </row>
    <row r="101" spans="1:9" ht="15.75" x14ac:dyDescent="0.25">
      <c r="A101" s="13">
        <v>63</v>
      </c>
      <c r="B101" s="13" t="s">
        <v>67</v>
      </c>
      <c r="C101" s="13" t="s">
        <v>100</v>
      </c>
      <c r="D101" s="13">
        <v>25</v>
      </c>
      <c r="E101" s="14">
        <v>1875000</v>
      </c>
      <c r="F101" s="14" t="s">
        <v>77</v>
      </c>
      <c r="G101" s="13"/>
      <c r="H101" s="13"/>
      <c r="I101" s="13"/>
    </row>
    <row r="102" spans="1:9" ht="15.75" x14ac:dyDescent="0.25">
      <c r="A102" s="13">
        <v>64</v>
      </c>
      <c r="B102" s="13" t="s">
        <v>68</v>
      </c>
      <c r="C102" s="13" t="s">
        <v>100</v>
      </c>
      <c r="D102" s="13">
        <v>5</v>
      </c>
      <c r="E102" s="14">
        <v>1600000</v>
      </c>
      <c r="F102" s="14" t="s">
        <v>72</v>
      </c>
      <c r="G102" s="13"/>
      <c r="H102" s="13"/>
      <c r="I102" s="13"/>
    </row>
    <row r="103" spans="1:9" ht="15.75" x14ac:dyDescent="0.25">
      <c r="A103" s="13">
        <v>65</v>
      </c>
      <c r="B103" s="13" t="s">
        <v>69</v>
      </c>
      <c r="C103" s="13" t="s">
        <v>100</v>
      </c>
      <c r="D103" s="13">
        <v>4</v>
      </c>
      <c r="E103" s="14">
        <v>5000000</v>
      </c>
      <c r="F103" s="14" t="s">
        <v>72</v>
      </c>
      <c r="G103" s="13"/>
      <c r="H103" s="13"/>
      <c r="I103" s="13"/>
    </row>
    <row r="104" spans="1:9" ht="15.75" x14ac:dyDescent="0.25">
      <c r="A104" s="13"/>
      <c r="B104" s="15" t="s">
        <v>71</v>
      </c>
      <c r="C104" s="15"/>
      <c r="D104" s="13"/>
      <c r="E104" s="16">
        <f>SUM(E91:E103)</f>
        <v>22767048</v>
      </c>
      <c r="F104" s="14"/>
      <c r="G104" s="13"/>
      <c r="H104" s="13"/>
      <c r="I104" s="13"/>
    </row>
    <row r="105" spans="1:9" x14ac:dyDescent="0.25">
      <c r="A105" s="10"/>
      <c r="B105" s="10"/>
      <c r="C105" s="10"/>
      <c r="D105" s="10"/>
      <c r="E105" s="18">
        <f>SUM(E104,E90,E69,E49,E32,E24)</f>
        <v>4242195519.48</v>
      </c>
      <c r="F105" s="10"/>
      <c r="G105" s="10"/>
      <c r="H105" s="10"/>
      <c r="I105" s="10"/>
    </row>
    <row r="106" spans="1:9" ht="15.75" x14ac:dyDescent="0.25">
      <c r="A106" s="10"/>
      <c r="B106" s="10"/>
      <c r="C106" s="10"/>
      <c r="D106" s="10"/>
      <c r="E106" s="19"/>
      <c r="F106" s="20"/>
      <c r="G106" s="10"/>
      <c r="H106" s="10"/>
      <c r="I106" s="10"/>
    </row>
    <row r="107" spans="1:9" x14ac:dyDescent="0.25">
      <c r="A107" s="10"/>
      <c r="B107" s="10" t="s">
        <v>119</v>
      </c>
      <c r="C107" s="10"/>
      <c r="D107" s="10"/>
      <c r="E107" s="10"/>
      <c r="F107" s="10"/>
      <c r="G107" s="10"/>
      <c r="H107" s="10"/>
      <c r="I107" s="10"/>
    </row>
    <row r="108" spans="1:9" x14ac:dyDescent="0.25">
      <c r="A108" s="10"/>
      <c r="B108" s="10" t="s">
        <v>120</v>
      </c>
      <c r="C108" s="10"/>
      <c r="D108" s="10"/>
      <c r="E108" s="10"/>
      <c r="F108" s="10"/>
      <c r="G108" s="10"/>
      <c r="H108" s="10"/>
      <c r="I108" s="10"/>
    </row>
    <row r="109" spans="1:9" x14ac:dyDescent="0.25">
      <c r="A109" s="10"/>
      <c r="B109" s="10" t="s">
        <v>121</v>
      </c>
      <c r="C109" s="10"/>
      <c r="D109" s="10"/>
      <c r="E109" s="10"/>
      <c r="F109" s="10"/>
      <c r="G109" s="10"/>
      <c r="H109" s="10"/>
      <c r="I109" s="10"/>
    </row>
    <row r="110" spans="1:9" x14ac:dyDescent="0.25">
      <c r="A110" s="10"/>
      <c r="B110" s="10" t="s">
        <v>122</v>
      </c>
      <c r="C110" s="10"/>
      <c r="D110" s="10"/>
      <c r="E110" s="10"/>
      <c r="F110" s="10"/>
      <c r="G110" s="10"/>
      <c r="H110" s="10"/>
      <c r="I110" s="10"/>
    </row>
    <row r="111" spans="1:9" x14ac:dyDescent="0.25">
      <c r="A111" s="10"/>
      <c r="B111" s="10" t="s">
        <v>123</v>
      </c>
      <c r="C111" s="10"/>
      <c r="D111" s="10"/>
      <c r="E111" s="10" t="s">
        <v>124</v>
      </c>
      <c r="F111" s="10"/>
      <c r="G111" s="10"/>
      <c r="H111" s="10"/>
      <c r="I111" s="10"/>
    </row>
    <row r="112" spans="1:9" x14ac:dyDescent="0.25">
      <c r="A112" s="10"/>
      <c r="B112" s="10"/>
      <c r="C112" s="10"/>
      <c r="D112" s="10"/>
      <c r="E112" s="10"/>
      <c r="F112" s="10"/>
      <c r="G112" s="10"/>
      <c r="H112" s="10"/>
      <c r="I112" s="10"/>
    </row>
    <row r="113" spans="1:9" x14ac:dyDescent="0.25">
      <c r="A113" s="10"/>
      <c r="B113" s="10" t="s">
        <v>125</v>
      </c>
      <c r="C113" s="10"/>
      <c r="D113" s="10"/>
      <c r="E113" s="10" t="s">
        <v>126</v>
      </c>
      <c r="F113" s="10"/>
      <c r="G113" s="10"/>
      <c r="H113" s="10"/>
      <c r="I113" s="10"/>
    </row>
    <row r="114" spans="1:9" x14ac:dyDescent="0.25">
      <c r="A114" s="10"/>
      <c r="B114" s="10"/>
      <c r="C114" s="10"/>
      <c r="D114" s="10"/>
      <c r="E114" s="10"/>
      <c r="F114" s="10"/>
      <c r="G114" s="10"/>
      <c r="H114" s="10"/>
      <c r="I114" s="10"/>
    </row>
    <row r="115" spans="1:9" x14ac:dyDescent="0.25">
      <c r="A115" s="10"/>
      <c r="B115" s="10" t="s">
        <v>127</v>
      </c>
      <c r="C115" s="10"/>
      <c r="D115" s="10"/>
      <c r="E115" s="10" t="s">
        <v>129</v>
      </c>
      <c r="F115" s="10"/>
      <c r="G115" s="10"/>
      <c r="H115" s="10"/>
      <c r="I115" s="10"/>
    </row>
    <row r="116" spans="1:9" x14ac:dyDescent="0.25">
      <c r="A116" s="10"/>
      <c r="B116" s="10"/>
      <c r="C116" s="10"/>
      <c r="D116" s="10"/>
      <c r="E116" s="10"/>
      <c r="F116" s="10"/>
      <c r="G116" s="10"/>
      <c r="H116" s="10"/>
      <c r="I116" s="10"/>
    </row>
    <row r="117" spans="1:9" x14ac:dyDescent="0.25">
      <c r="A117" s="10"/>
      <c r="B117" s="10" t="s">
        <v>130</v>
      </c>
      <c r="C117" s="10"/>
      <c r="D117" s="10"/>
      <c r="E117" s="10"/>
      <c r="F117" s="10" t="s">
        <v>128</v>
      </c>
      <c r="G117" s="10"/>
      <c r="H117" s="10"/>
      <c r="I117" s="10"/>
    </row>
  </sheetData>
  <mergeCells count="1">
    <mergeCell ref="D9:F9"/>
  </mergeCells>
  <pageMargins left="0.25" right="0.25" top="0.75" bottom="0.75" header="0.3" footer="0.3"/>
  <pageSetup paperSize="9" orientation="landscape"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0"/>
  <sheetViews>
    <sheetView tabSelected="1" topLeftCell="A4" workbookViewId="0">
      <selection activeCell="B20" sqref="B20:H20"/>
    </sheetView>
  </sheetViews>
  <sheetFormatPr defaultRowHeight="15" x14ac:dyDescent="0.25"/>
  <cols>
    <col min="1" max="1" width="4.5703125" customWidth="1"/>
    <col min="2" max="2" width="28.7109375" customWidth="1"/>
    <col min="3" max="3" width="10.5703125" customWidth="1"/>
    <col min="4" max="4" width="12" customWidth="1"/>
    <col min="5" max="5" width="19.140625" customWidth="1"/>
    <col min="6" max="6" width="15.7109375" customWidth="1"/>
    <col min="7" max="7" width="23.85546875" customWidth="1"/>
    <col min="13" max="13" width="15.5703125" bestFit="1" customWidth="1"/>
  </cols>
  <sheetData>
    <row r="1" spans="1:10" x14ac:dyDescent="0.25">
      <c r="A1" s="21"/>
      <c r="B1" s="21"/>
      <c r="C1" s="21"/>
      <c r="D1" s="21"/>
      <c r="E1" s="21"/>
      <c r="F1" s="21"/>
      <c r="G1" s="21"/>
      <c r="H1" s="21"/>
      <c r="I1" s="21"/>
      <c r="J1" s="22"/>
    </row>
    <row r="2" spans="1:10" x14ac:dyDescent="0.25">
      <c r="A2" s="21"/>
      <c r="B2" s="21"/>
      <c r="C2" s="21"/>
      <c r="D2" s="21"/>
      <c r="E2" s="21"/>
      <c r="F2" s="21"/>
      <c r="G2" s="21"/>
      <c r="H2" s="21"/>
      <c r="I2" s="21"/>
      <c r="J2" s="22"/>
    </row>
    <row r="3" spans="1:10" x14ac:dyDescent="0.25">
      <c r="A3" s="21"/>
      <c r="B3" s="21"/>
      <c r="C3" s="21"/>
      <c r="D3" s="21"/>
      <c r="E3" s="21"/>
      <c r="F3" s="21"/>
      <c r="G3" s="21" t="s">
        <v>134</v>
      </c>
      <c r="H3" s="21"/>
      <c r="I3" s="21"/>
      <c r="J3" s="22"/>
    </row>
    <row r="4" spans="1:10" x14ac:dyDescent="0.25">
      <c r="A4" s="21"/>
      <c r="B4" s="21"/>
      <c r="C4" s="21"/>
      <c r="D4" s="21"/>
      <c r="E4" s="21"/>
      <c r="F4" s="21" t="s">
        <v>135</v>
      </c>
      <c r="G4" s="21"/>
      <c r="H4" s="21"/>
      <c r="I4" s="21"/>
      <c r="J4" s="22"/>
    </row>
    <row r="5" spans="1:10" x14ac:dyDescent="0.25">
      <c r="A5" s="21"/>
      <c r="B5" s="21"/>
      <c r="C5" s="21"/>
      <c r="D5" s="21"/>
      <c r="E5" s="21"/>
      <c r="F5" s="21" t="s">
        <v>132</v>
      </c>
      <c r="G5" s="21" t="s">
        <v>136</v>
      </c>
      <c r="H5" s="21"/>
      <c r="I5" s="21"/>
      <c r="J5" s="22"/>
    </row>
    <row r="6" spans="1:10" x14ac:dyDescent="0.25">
      <c r="A6" s="21"/>
      <c r="B6" s="21"/>
      <c r="C6" s="21"/>
      <c r="D6" s="21"/>
      <c r="E6" s="21"/>
      <c r="F6" s="21"/>
      <c r="G6" s="21"/>
      <c r="H6" s="21"/>
      <c r="I6" s="21"/>
      <c r="J6" s="22"/>
    </row>
    <row r="7" spans="1:10" ht="21" customHeight="1" x14ac:dyDescent="0.3">
      <c r="A7" s="21"/>
      <c r="B7" s="21"/>
      <c r="C7" s="21"/>
      <c r="D7" s="48" t="s">
        <v>92</v>
      </c>
      <c r="E7" s="48"/>
      <c r="F7" s="48"/>
      <c r="G7" s="21"/>
      <c r="H7" s="21"/>
      <c r="I7" s="21"/>
      <c r="J7" s="22"/>
    </row>
    <row r="8" spans="1:10" ht="15.75" customHeight="1" x14ac:dyDescent="0.25">
      <c r="A8" s="21"/>
      <c r="B8" s="21"/>
      <c r="C8" s="21"/>
      <c r="D8" s="49" t="s">
        <v>206</v>
      </c>
      <c r="E8" s="50"/>
      <c r="F8" s="50"/>
      <c r="G8" s="21"/>
      <c r="H8" s="21"/>
      <c r="I8" s="21"/>
      <c r="J8" s="22"/>
    </row>
    <row r="9" spans="1:10" x14ac:dyDescent="0.25">
      <c r="A9" s="21"/>
      <c r="B9" s="21"/>
      <c r="C9" s="21"/>
      <c r="D9" s="21"/>
      <c r="E9" s="21"/>
      <c r="F9" s="21"/>
      <c r="G9" s="21"/>
      <c r="H9" s="21"/>
      <c r="I9" s="21"/>
      <c r="J9" s="22"/>
    </row>
    <row r="10" spans="1:10" x14ac:dyDescent="0.25">
      <c r="A10" s="10"/>
      <c r="B10" s="10" t="s">
        <v>207</v>
      </c>
      <c r="C10" s="10"/>
      <c r="D10" s="10"/>
      <c r="E10" s="10"/>
      <c r="F10" s="10"/>
      <c r="G10" s="10"/>
      <c r="H10" s="10"/>
      <c r="I10" s="10"/>
    </row>
    <row r="11" spans="1:10" x14ac:dyDescent="0.25">
      <c r="A11" s="10"/>
      <c r="B11" s="10" t="s">
        <v>210</v>
      </c>
      <c r="C11" s="10"/>
      <c r="D11" s="10"/>
      <c r="E11" s="10"/>
      <c r="F11" s="10"/>
      <c r="G11" s="10"/>
      <c r="H11" s="10"/>
      <c r="I11" s="10"/>
    </row>
    <row r="12" spans="1:10" x14ac:dyDescent="0.25">
      <c r="A12" s="10"/>
      <c r="B12" s="10" t="s">
        <v>94</v>
      </c>
      <c r="C12" s="10"/>
      <c r="D12" s="10"/>
      <c r="E12" s="10"/>
      <c r="F12" s="10"/>
      <c r="G12" s="10"/>
      <c r="H12" s="10"/>
      <c r="I12" s="10"/>
    </row>
    <row r="13" spans="1:10" x14ac:dyDescent="0.25">
      <c r="A13" s="10"/>
      <c r="B13" s="10" t="s">
        <v>96</v>
      </c>
      <c r="C13" s="10"/>
      <c r="D13" s="10"/>
      <c r="E13" s="10"/>
      <c r="F13" s="10"/>
      <c r="G13" s="10"/>
      <c r="H13" s="10"/>
      <c r="I13" s="10"/>
    </row>
    <row r="14" spans="1:10" x14ac:dyDescent="0.25">
      <c r="A14" s="10"/>
      <c r="B14" s="12" t="s">
        <v>208</v>
      </c>
      <c r="C14" s="12"/>
      <c r="D14" s="10"/>
      <c r="E14" s="10"/>
      <c r="F14" s="10"/>
      <c r="G14" s="10"/>
      <c r="H14" s="10"/>
      <c r="I14" s="10"/>
    </row>
    <row r="15" spans="1:10" x14ac:dyDescent="0.25">
      <c r="A15" s="10"/>
      <c r="B15" s="10" t="s">
        <v>209</v>
      </c>
      <c r="C15" s="10"/>
      <c r="D15" s="10"/>
      <c r="E15" s="10"/>
      <c r="F15" s="10"/>
      <c r="G15" s="10"/>
      <c r="H15" s="10"/>
      <c r="I15" s="10"/>
    </row>
    <row r="16" spans="1:10" x14ac:dyDescent="0.25">
      <c r="A16" s="10"/>
      <c r="B16" s="58"/>
      <c r="C16" s="58"/>
      <c r="D16" s="58"/>
      <c r="E16" s="58"/>
      <c r="F16" s="58"/>
      <c r="G16" s="58"/>
      <c r="H16" s="58"/>
      <c r="I16" s="10"/>
    </row>
    <row r="17" spans="1:10" ht="15.75" customHeight="1" x14ac:dyDescent="0.25">
      <c r="A17" s="21"/>
      <c r="B17" s="58"/>
      <c r="C17" s="58"/>
      <c r="D17" s="58"/>
      <c r="E17" s="58"/>
      <c r="F17" s="58"/>
      <c r="G17" s="58"/>
      <c r="H17" s="58"/>
      <c r="I17" s="21"/>
      <c r="J17" s="22"/>
    </row>
    <row r="18" spans="1:10" ht="15.75" customHeight="1" x14ac:dyDescent="0.25">
      <c r="A18" s="21"/>
      <c r="B18" s="51"/>
      <c r="C18" s="51"/>
      <c r="D18" s="51"/>
      <c r="E18" s="51"/>
      <c r="F18" s="51"/>
      <c r="G18" s="51"/>
      <c r="H18" s="51"/>
      <c r="I18" s="21"/>
      <c r="J18" s="22"/>
    </row>
    <row r="19" spans="1:10" ht="15.75" customHeight="1" x14ac:dyDescent="0.25">
      <c r="A19" s="21"/>
      <c r="B19" s="51"/>
      <c r="C19" s="51"/>
      <c r="D19" s="51"/>
      <c r="E19" s="51"/>
      <c r="F19" s="51"/>
      <c r="G19" s="51"/>
      <c r="H19" s="51"/>
      <c r="I19" s="21"/>
      <c r="J19" s="22"/>
    </row>
    <row r="20" spans="1:10" ht="15.75" customHeight="1" x14ac:dyDescent="0.25">
      <c r="A20" s="21"/>
      <c r="B20" s="52"/>
      <c r="C20" s="53"/>
      <c r="D20" s="53"/>
      <c r="E20" s="53"/>
      <c r="F20" s="53"/>
      <c r="G20" s="53"/>
      <c r="H20" s="53"/>
      <c r="I20" s="21"/>
      <c r="J20" s="22"/>
    </row>
    <row r="21" spans="1:10" x14ac:dyDescent="0.25">
      <c r="A21" s="21"/>
      <c r="B21" s="21"/>
      <c r="C21" s="21"/>
      <c r="D21" s="21"/>
      <c r="E21" s="21"/>
      <c r="F21" s="21"/>
      <c r="G21" s="21"/>
      <c r="H21" s="21" t="s">
        <v>139</v>
      </c>
      <c r="I21" s="21"/>
      <c r="J21" s="22"/>
    </row>
    <row r="22" spans="1:10" ht="33" customHeight="1" x14ac:dyDescent="0.25">
      <c r="A22" s="25" t="s">
        <v>85</v>
      </c>
      <c r="B22" s="25" t="s">
        <v>142</v>
      </c>
      <c r="C22" s="25" t="s">
        <v>143</v>
      </c>
      <c r="D22" s="25" t="s">
        <v>144</v>
      </c>
      <c r="E22" s="25" t="s">
        <v>145</v>
      </c>
      <c r="F22" s="25" t="s">
        <v>146</v>
      </c>
      <c r="G22" s="25" t="s">
        <v>89</v>
      </c>
      <c r="H22" s="25" t="s">
        <v>90</v>
      </c>
      <c r="I22" s="25" t="s">
        <v>91</v>
      </c>
      <c r="J22" s="22"/>
    </row>
    <row r="23" spans="1:10" ht="15.75" x14ac:dyDescent="0.25">
      <c r="A23" s="23">
        <v>1</v>
      </c>
      <c r="B23" s="29" t="s">
        <v>147</v>
      </c>
      <c r="C23" s="23" t="s">
        <v>100</v>
      </c>
      <c r="D23" s="23">
        <v>4</v>
      </c>
      <c r="E23" s="24">
        <v>177210566</v>
      </c>
      <c r="F23" s="24" t="s">
        <v>72</v>
      </c>
      <c r="G23" s="23"/>
      <c r="H23" s="23"/>
      <c r="I23" s="23"/>
      <c r="J23" s="22"/>
    </row>
    <row r="24" spans="1:10" ht="15.75" x14ac:dyDescent="0.25">
      <c r="A24" s="23">
        <v>2</v>
      </c>
      <c r="B24" s="29" t="s">
        <v>1</v>
      </c>
      <c r="C24" s="23" t="s">
        <v>101</v>
      </c>
      <c r="D24" s="23" t="s">
        <v>148</v>
      </c>
      <c r="E24" s="24">
        <v>1450665</v>
      </c>
      <c r="F24" s="24" t="s">
        <v>72</v>
      </c>
      <c r="G24" s="23"/>
      <c r="H24" s="23"/>
      <c r="I24" s="23"/>
      <c r="J24" s="22"/>
    </row>
    <row r="25" spans="1:10" ht="15.75" x14ac:dyDescent="0.25">
      <c r="A25" s="23">
        <v>3</v>
      </c>
      <c r="B25" s="29" t="s">
        <v>149</v>
      </c>
      <c r="C25" s="23" t="s">
        <v>100</v>
      </c>
      <c r="D25" s="23"/>
      <c r="E25" s="24">
        <v>3005313938</v>
      </c>
      <c r="F25" s="24" t="s">
        <v>72</v>
      </c>
      <c r="G25" s="23"/>
      <c r="H25" s="23"/>
      <c r="I25" s="23"/>
      <c r="J25" s="22"/>
    </row>
    <row r="26" spans="1:10" ht="15.75" x14ac:dyDescent="0.25">
      <c r="A26" s="23">
        <v>4</v>
      </c>
      <c r="B26" s="29" t="s">
        <v>4</v>
      </c>
      <c r="C26" s="23" t="s">
        <v>100</v>
      </c>
      <c r="D26" s="23">
        <v>1</v>
      </c>
      <c r="E26" s="24">
        <v>187085319</v>
      </c>
      <c r="F26" s="24" t="s">
        <v>72</v>
      </c>
      <c r="G26" s="23"/>
      <c r="H26" s="23"/>
      <c r="I26" s="23"/>
      <c r="J26" s="22"/>
    </row>
    <row r="27" spans="1:10" ht="15.75" x14ac:dyDescent="0.25">
      <c r="A27" s="23">
        <v>5</v>
      </c>
      <c r="B27" s="29" t="s">
        <v>5</v>
      </c>
      <c r="C27" s="23" t="s">
        <v>100</v>
      </c>
      <c r="D27" s="23">
        <v>3</v>
      </c>
      <c r="E27" s="24">
        <v>129548029</v>
      </c>
      <c r="F27" s="24" t="s">
        <v>72</v>
      </c>
      <c r="G27" s="23"/>
      <c r="H27" s="23"/>
      <c r="I27" s="23"/>
      <c r="J27" s="22"/>
    </row>
    <row r="28" spans="1:10" ht="15.75" x14ac:dyDescent="0.25">
      <c r="A28" s="23"/>
      <c r="B28" s="30" t="s">
        <v>6</v>
      </c>
      <c r="C28" s="23" t="s">
        <v>100</v>
      </c>
      <c r="D28" s="23"/>
      <c r="E28" s="26">
        <f>SUM(E23:E27)</f>
        <v>3500608517</v>
      </c>
      <c r="F28" s="24"/>
      <c r="G28" s="23"/>
      <c r="H28" s="23"/>
      <c r="I28" s="23"/>
      <c r="J28" s="22"/>
    </row>
    <row r="29" spans="1:10" ht="15.75" x14ac:dyDescent="0.25">
      <c r="A29" s="23">
        <v>6</v>
      </c>
      <c r="B29" s="29" t="s">
        <v>7</v>
      </c>
      <c r="C29" s="23" t="s">
        <v>101</v>
      </c>
      <c r="D29" s="23" t="s">
        <v>150</v>
      </c>
      <c r="E29" s="24">
        <v>6138511</v>
      </c>
      <c r="F29" s="24" t="s">
        <v>72</v>
      </c>
      <c r="G29" s="23"/>
      <c r="H29" s="23"/>
      <c r="I29" s="23"/>
      <c r="J29" s="22"/>
    </row>
    <row r="30" spans="1:10" ht="19.5" customHeight="1" x14ac:dyDescent="0.25">
      <c r="A30" s="23">
        <v>7</v>
      </c>
      <c r="B30" s="29" t="s">
        <v>9</v>
      </c>
      <c r="C30" s="23" t="s">
        <v>100</v>
      </c>
      <c r="D30" s="23">
        <v>1</v>
      </c>
      <c r="E30" s="24">
        <v>1133558</v>
      </c>
      <c r="F30" s="24" t="s">
        <v>72</v>
      </c>
      <c r="G30" s="23"/>
      <c r="H30" s="23"/>
      <c r="I30" s="23"/>
      <c r="J30" s="22"/>
    </row>
    <row r="31" spans="1:10" ht="15.75" x14ac:dyDescent="0.25">
      <c r="A31" s="23">
        <v>8</v>
      </c>
      <c r="B31" s="29" t="s">
        <v>10</v>
      </c>
      <c r="C31" s="23" t="s">
        <v>100</v>
      </c>
      <c r="D31" s="23">
        <v>4</v>
      </c>
      <c r="E31" s="24">
        <v>1503568</v>
      </c>
      <c r="F31" s="24" t="s">
        <v>72</v>
      </c>
      <c r="G31" s="23"/>
      <c r="H31" s="23"/>
      <c r="I31" s="23"/>
      <c r="J31" s="22"/>
    </row>
    <row r="32" spans="1:10" ht="28.5" x14ac:dyDescent="0.25">
      <c r="A32" s="23">
        <v>9</v>
      </c>
      <c r="B32" s="29" t="s">
        <v>11</v>
      </c>
      <c r="C32" s="23" t="s">
        <v>100</v>
      </c>
      <c r="D32" s="23">
        <v>1</v>
      </c>
      <c r="E32" s="24">
        <v>560362</v>
      </c>
      <c r="F32" s="24" t="s">
        <v>72</v>
      </c>
      <c r="G32" s="23"/>
      <c r="H32" s="23"/>
      <c r="I32" s="23"/>
      <c r="J32" s="22"/>
    </row>
    <row r="33" spans="1:13" ht="15.75" x14ac:dyDescent="0.25">
      <c r="A33" s="23">
        <v>10</v>
      </c>
      <c r="B33" s="29" t="s">
        <v>12</v>
      </c>
      <c r="C33" s="23" t="s">
        <v>100</v>
      </c>
      <c r="D33" s="23">
        <v>1</v>
      </c>
      <c r="E33" s="24">
        <v>789212</v>
      </c>
      <c r="F33" s="24" t="s">
        <v>72</v>
      </c>
      <c r="G33" s="23"/>
      <c r="H33" s="23"/>
      <c r="I33" s="23"/>
      <c r="J33" s="22"/>
    </row>
    <row r="34" spans="1:13" ht="15.75" x14ac:dyDescent="0.25">
      <c r="A34" s="23">
        <v>11</v>
      </c>
      <c r="B34" s="29" t="s">
        <v>37</v>
      </c>
      <c r="C34" s="23" t="s">
        <v>100</v>
      </c>
      <c r="D34" s="23">
        <v>2</v>
      </c>
      <c r="E34" s="24">
        <v>3117791</v>
      </c>
      <c r="F34" s="24" t="s">
        <v>72</v>
      </c>
      <c r="G34" s="23"/>
      <c r="H34" s="23"/>
      <c r="I34" s="23"/>
      <c r="J34" s="22"/>
    </row>
    <row r="35" spans="1:13" ht="15.75" x14ac:dyDescent="0.25">
      <c r="A35" s="23">
        <v>12</v>
      </c>
      <c r="B35" s="29" t="s">
        <v>98</v>
      </c>
      <c r="C35" s="23" t="s">
        <v>100</v>
      </c>
      <c r="D35" s="23">
        <v>50</v>
      </c>
      <c r="E35" s="24">
        <v>13200000</v>
      </c>
      <c r="F35" s="24"/>
      <c r="G35" s="23"/>
      <c r="H35" s="23"/>
      <c r="I35" s="23"/>
      <c r="J35" s="22"/>
      <c r="M35" s="32"/>
    </row>
    <row r="36" spans="1:13" ht="15.75" x14ac:dyDescent="0.25">
      <c r="A36" s="23"/>
      <c r="B36" s="30" t="s">
        <v>14</v>
      </c>
      <c r="C36" s="25"/>
      <c r="D36" s="23"/>
      <c r="E36" s="26">
        <f>SUM(E29:E35)</f>
        <v>26443002</v>
      </c>
      <c r="F36" s="24"/>
      <c r="G36" s="23"/>
      <c r="H36" s="23"/>
      <c r="I36" s="23"/>
      <c r="J36" s="22"/>
    </row>
    <row r="37" spans="1:13" ht="15.75" x14ac:dyDescent="0.25">
      <c r="A37" s="23">
        <v>13</v>
      </c>
      <c r="B37" s="29" t="s">
        <v>151</v>
      </c>
      <c r="C37" s="23" t="s">
        <v>100</v>
      </c>
      <c r="D37" s="23">
        <v>1</v>
      </c>
      <c r="E37" s="24">
        <v>1203000</v>
      </c>
      <c r="F37" s="24" t="s">
        <v>72</v>
      </c>
      <c r="G37" s="23"/>
      <c r="H37" s="23"/>
      <c r="I37" s="23"/>
      <c r="J37" s="22"/>
    </row>
    <row r="38" spans="1:13" ht="15.75" x14ac:dyDescent="0.25">
      <c r="A38" s="23">
        <v>14</v>
      </c>
      <c r="B38" s="29" t="s">
        <v>151</v>
      </c>
      <c r="C38" s="23" t="s">
        <v>100</v>
      </c>
      <c r="D38" s="23">
        <v>1</v>
      </c>
      <c r="E38" s="24">
        <v>2282608</v>
      </c>
      <c r="F38" s="24" t="s">
        <v>72</v>
      </c>
      <c r="G38" s="23"/>
      <c r="H38" s="23"/>
      <c r="I38" s="23"/>
      <c r="J38" s="22"/>
    </row>
    <row r="39" spans="1:13" ht="15.75" x14ac:dyDescent="0.25">
      <c r="A39" s="23">
        <v>15</v>
      </c>
      <c r="B39" s="29" t="s">
        <v>102</v>
      </c>
      <c r="C39" s="23" t="s">
        <v>100</v>
      </c>
      <c r="D39" s="23">
        <v>1</v>
      </c>
      <c r="E39" s="24">
        <v>1369565</v>
      </c>
      <c r="F39" s="24" t="s">
        <v>72</v>
      </c>
      <c r="G39" s="23"/>
      <c r="H39" s="23"/>
      <c r="I39" s="23"/>
      <c r="J39" s="22"/>
    </row>
    <row r="40" spans="1:13" ht="15.75" x14ac:dyDescent="0.25">
      <c r="A40" s="23">
        <v>16</v>
      </c>
      <c r="B40" s="29" t="s">
        <v>103</v>
      </c>
      <c r="C40" s="23" t="s">
        <v>100</v>
      </c>
      <c r="D40" s="23">
        <v>1</v>
      </c>
      <c r="E40" s="24">
        <v>913044</v>
      </c>
      <c r="F40" s="24" t="s">
        <v>72</v>
      </c>
      <c r="G40" s="23"/>
      <c r="H40" s="23"/>
      <c r="I40" s="23"/>
      <c r="J40" s="22"/>
    </row>
    <row r="41" spans="1:13" ht="15.75" x14ac:dyDescent="0.25">
      <c r="A41" s="23">
        <v>17</v>
      </c>
      <c r="B41" s="29" t="s">
        <v>67</v>
      </c>
      <c r="C41" s="23" t="s">
        <v>100</v>
      </c>
      <c r="D41" s="23">
        <v>25</v>
      </c>
      <c r="E41" s="24">
        <v>5880000</v>
      </c>
      <c r="F41" s="24" t="s">
        <v>72</v>
      </c>
      <c r="G41" s="23"/>
      <c r="H41" s="23"/>
      <c r="I41" s="23"/>
      <c r="J41" s="22"/>
    </row>
    <row r="42" spans="1:13" ht="15.75" x14ac:dyDescent="0.25">
      <c r="A42" s="23">
        <v>18</v>
      </c>
      <c r="B42" s="29" t="s">
        <v>105</v>
      </c>
      <c r="C42" s="23" t="s">
        <v>100</v>
      </c>
      <c r="D42" s="23">
        <v>10</v>
      </c>
      <c r="E42" s="24">
        <v>2650000</v>
      </c>
      <c r="F42" s="24" t="s">
        <v>72</v>
      </c>
      <c r="G42" s="23"/>
      <c r="H42" s="23"/>
      <c r="I42" s="23"/>
      <c r="J42" s="22"/>
    </row>
    <row r="43" spans="1:13" ht="15.75" x14ac:dyDescent="0.25">
      <c r="A43" s="23">
        <v>19</v>
      </c>
      <c r="B43" s="29" t="s">
        <v>152</v>
      </c>
      <c r="C43" s="23" t="s">
        <v>100</v>
      </c>
      <c r="D43" s="23">
        <v>2</v>
      </c>
      <c r="E43" s="24">
        <v>7467668</v>
      </c>
      <c r="F43" s="24" t="s">
        <v>72</v>
      </c>
      <c r="G43" s="23"/>
      <c r="H43" s="23"/>
      <c r="I43" s="23"/>
      <c r="J43" s="22"/>
    </row>
    <row r="44" spans="1:13" ht="15.75" x14ac:dyDescent="0.25">
      <c r="A44" s="23">
        <v>20</v>
      </c>
      <c r="B44" s="29" t="s">
        <v>107</v>
      </c>
      <c r="C44" s="23" t="s">
        <v>100</v>
      </c>
      <c r="D44" s="23">
        <v>2</v>
      </c>
      <c r="E44" s="24">
        <v>4500000</v>
      </c>
      <c r="F44" s="24" t="s">
        <v>72</v>
      </c>
      <c r="G44" s="23"/>
      <c r="H44" s="23"/>
      <c r="I44" s="23"/>
      <c r="J44" s="22"/>
    </row>
    <row r="45" spans="1:13" ht="15.75" x14ac:dyDescent="0.25">
      <c r="A45" s="23">
        <v>21</v>
      </c>
      <c r="B45" s="29" t="s">
        <v>153</v>
      </c>
      <c r="C45" s="23" t="s">
        <v>100</v>
      </c>
      <c r="D45" s="23">
        <v>6</v>
      </c>
      <c r="E45" s="24">
        <f>798000+398000+1386000</f>
        <v>2582000</v>
      </c>
      <c r="F45" s="24" t="s">
        <v>72</v>
      </c>
      <c r="G45" s="23"/>
      <c r="H45" s="23"/>
      <c r="I45" s="23"/>
      <c r="J45" s="22"/>
    </row>
    <row r="46" spans="1:13" ht="15.75" x14ac:dyDescent="0.25">
      <c r="A46" s="23">
        <v>22</v>
      </c>
      <c r="B46" s="29" t="s">
        <v>154</v>
      </c>
      <c r="C46" s="23" t="s">
        <v>100</v>
      </c>
      <c r="D46" s="23">
        <v>1</v>
      </c>
      <c r="E46" s="24">
        <v>410000</v>
      </c>
      <c r="F46" s="24" t="s">
        <v>72</v>
      </c>
      <c r="G46" s="23"/>
      <c r="H46" s="23"/>
      <c r="I46" s="23"/>
      <c r="J46" s="22"/>
    </row>
    <row r="47" spans="1:13" ht="15.75" x14ac:dyDescent="0.25">
      <c r="A47" s="23">
        <v>23</v>
      </c>
      <c r="B47" s="29" t="s">
        <v>155</v>
      </c>
      <c r="C47" s="23" t="s">
        <v>100</v>
      </c>
      <c r="D47" s="23">
        <v>7</v>
      </c>
      <c r="E47" s="24">
        <v>5149900</v>
      </c>
      <c r="F47" s="24" t="s">
        <v>72</v>
      </c>
      <c r="G47" s="23"/>
      <c r="H47" s="23"/>
      <c r="I47" s="23"/>
      <c r="J47" s="22"/>
    </row>
    <row r="48" spans="1:13" ht="15.75" x14ac:dyDescent="0.25">
      <c r="A48" s="23">
        <v>24</v>
      </c>
      <c r="B48" s="29" t="s">
        <v>156</v>
      </c>
      <c r="C48" s="23" t="s">
        <v>100</v>
      </c>
      <c r="D48" s="23">
        <v>7</v>
      </c>
      <c r="E48" s="24">
        <v>126000</v>
      </c>
      <c r="F48" s="24" t="s">
        <v>72</v>
      </c>
      <c r="G48" s="23"/>
      <c r="H48" s="23"/>
      <c r="I48" s="23"/>
      <c r="J48" s="22"/>
    </row>
    <row r="49" spans="1:10" ht="15.75" x14ac:dyDescent="0.25">
      <c r="A49" s="23">
        <v>25</v>
      </c>
      <c r="B49" s="29" t="s">
        <v>157</v>
      </c>
      <c r="C49" s="23" t="s">
        <v>100</v>
      </c>
      <c r="D49" s="23">
        <v>7</v>
      </c>
      <c r="E49" s="24">
        <v>125000</v>
      </c>
      <c r="F49" s="24" t="s">
        <v>72</v>
      </c>
      <c r="G49" s="23"/>
      <c r="H49" s="23"/>
      <c r="I49" s="23"/>
      <c r="J49" s="22"/>
    </row>
    <row r="50" spans="1:10" ht="15.75" x14ac:dyDescent="0.25">
      <c r="A50" s="23">
        <v>26</v>
      </c>
      <c r="B50" s="29" t="s">
        <v>158</v>
      </c>
      <c r="C50" s="23" t="s">
        <v>100</v>
      </c>
      <c r="D50" s="23">
        <v>20</v>
      </c>
      <c r="E50" s="24">
        <v>25000000</v>
      </c>
      <c r="F50" s="24" t="s">
        <v>72</v>
      </c>
      <c r="G50" s="23"/>
      <c r="H50" s="23"/>
      <c r="I50" s="23"/>
      <c r="J50" s="22"/>
    </row>
    <row r="51" spans="1:10" ht="15.75" x14ac:dyDescent="0.25">
      <c r="A51" s="23"/>
      <c r="B51" s="30" t="s">
        <v>70</v>
      </c>
      <c r="C51" s="25"/>
      <c r="D51" s="23"/>
      <c r="E51" s="26">
        <f>SUM(E37:E50)</f>
        <v>59658785</v>
      </c>
      <c r="F51" s="24"/>
      <c r="G51" s="23"/>
      <c r="H51" s="23"/>
      <c r="I51" s="23"/>
      <c r="J51" s="22"/>
    </row>
    <row r="52" spans="1:10" ht="15.75" x14ac:dyDescent="0.25">
      <c r="A52" s="23">
        <v>27</v>
      </c>
      <c r="B52" s="29" t="s">
        <v>159</v>
      </c>
      <c r="C52" s="23" t="s">
        <v>100</v>
      </c>
      <c r="D52" s="23">
        <v>1</v>
      </c>
      <c r="E52" s="24">
        <v>431008</v>
      </c>
      <c r="F52" s="24" t="s">
        <v>72</v>
      </c>
      <c r="G52" s="23"/>
      <c r="H52" s="23"/>
      <c r="I52" s="23"/>
      <c r="J52" s="22"/>
    </row>
    <row r="53" spans="1:10" ht="15.75" x14ac:dyDescent="0.25">
      <c r="A53" s="23">
        <v>28</v>
      </c>
      <c r="B53" s="29" t="s">
        <v>160</v>
      </c>
      <c r="C53" s="23" t="s">
        <v>100</v>
      </c>
      <c r="D53" s="23">
        <v>1</v>
      </c>
      <c r="E53" s="24">
        <v>265585</v>
      </c>
      <c r="F53" s="24" t="s">
        <v>72</v>
      </c>
      <c r="G53" s="23"/>
      <c r="H53" s="23"/>
      <c r="I53" s="23"/>
      <c r="J53" s="22"/>
    </row>
    <row r="54" spans="1:10" ht="15.75" x14ac:dyDescent="0.25">
      <c r="A54" s="23">
        <v>29</v>
      </c>
      <c r="B54" s="29" t="s">
        <v>161</v>
      </c>
      <c r="C54" s="23" t="s">
        <v>100</v>
      </c>
      <c r="D54" s="23">
        <v>12</v>
      </c>
      <c r="E54" s="24">
        <v>165054</v>
      </c>
      <c r="F54" s="24" t="s">
        <v>74</v>
      </c>
      <c r="G54" s="23"/>
      <c r="H54" s="23"/>
      <c r="I54" s="23"/>
      <c r="J54" s="22"/>
    </row>
    <row r="55" spans="1:10" ht="15.75" x14ac:dyDescent="0.25">
      <c r="A55" s="23">
        <v>30</v>
      </c>
      <c r="B55" s="29" t="s">
        <v>162</v>
      </c>
      <c r="C55" s="23" t="s">
        <v>100</v>
      </c>
      <c r="D55" s="23">
        <v>1</v>
      </c>
      <c r="E55" s="24">
        <v>579261</v>
      </c>
      <c r="F55" s="24" t="s">
        <v>72</v>
      </c>
      <c r="G55" s="23"/>
      <c r="H55" s="23"/>
      <c r="I55" s="23"/>
      <c r="J55" s="22"/>
    </row>
    <row r="56" spans="1:10" ht="15.75" x14ac:dyDescent="0.25">
      <c r="A56" s="23">
        <v>31</v>
      </c>
      <c r="B56" s="29" t="s">
        <v>22</v>
      </c>
      <c r="C56" s="23" t="s">
        <v>100</v>
      </c>
      <c r="D56" s="23">
        <v>1</v>
      </c>
      <c r="E56" s="24">
        <v>3491511.4800000004</v>
      </c>
      <c r="F56" s="24" t="s">
        <v>72</v>
      </c>
      <c r="G56" s="23"/>
      <c r="H56" s="23"/>
      <c r="I56" s="23"/>
      <c r="J56" s="22"/>
    </row>
    <row r="57" spans="1:10" ht="15.75" x14ac:dyDescent="0.25">
      <c r="A57" s="23">
        <v>32</v>
      </c>
      <c r="B57" s="29" t="s">
        <v>163</v>
      </c>
      <c r="C57" s="23" t="s">
        <v>100</v>
      </c>
      <c r="D57" s="23">
        <v>5</v>
      </c>
      <c r="E57" s="24">
        <v>1147691</v>
      </c>
      <c r="F57" s="24" t="s">
        <v>72</v>
      </c>
      <c r="G57" s="23"/>
      <c r="H57" s="23"/>
      <c r="I57" s="23"/>
      <c r="J57" s="22"/>
    </row>
    <row r="58" spans="1:10" ht="15.75" x14ac:dyDescent="0.25">
      <c r="A58" s="23">
        <v>33</v>
      </c>
      <c r="B58" s="29" t="s">
        <v>24</v>
      </c>
      <c r="C58" s="23" t="s">
        <v>100</v>
      </c>
      <c r="D58" s="23">
        <v>3</v>
      </c>
      <c r="E58" s="24">
        <v>1703500</v>
      </c>
      <c r="F58" s="24" t="s">
        <v>72</v>
      </c>
      <c r="G58" s="23"/>
      <c r="H58" s="23"/>
      <c r="I58" s="23"/>
      <c r="J58" s="22"/>
    </row>
    <row r="59" spans="1:10" ht="15.75" x14ac:dyDescent="0.25">
      <c r="A59" s="23">
        <v>34</v>
      </c>
      <c r="B59" s="29" t="s">
        <v>164</v>
      </c>
      <c r="C59" s="23" t="s">
        <v>100</v>
      </c>
      <c r="D59" s="23">
        <v>5</v>
      </c>
      <c r="E59" s="24">
        <v>914112</v>
      </c>
      <c r="F59" s="24" t="s">
        <v>72</v>
      </c>
      <c r="G59" s="23"/>
      <c r="H59" s="23"/>
      <c r="I59" s="23"/>
      <c r="J59" s="22"/>
    </row>
    <row r="60" spans="1:10" ht="15.75" x14ac:dyDescent="0.25">
      <c r="A60" s="23">
        <v>35</v>
      </c>
      <c r="B60" s="29" t="s">
        <v>26</v>
      </c>
      <c r="C60" s="23" t="s">
        <v>100</v>
      </c>
      <c r="D60" s="23">
        <v>1</v>
      </c>
      <c r="E60" s="24">
        <v>208229</v>
      </c>
      <c r="F60" s="24" t="s">
        <v>73</v>
      </c>
      <c r="G60" s="23"/>
      <c r="H60" s="23"/>
      <c r="I60" s="23"/>
      <c r="J60" s="22"/>
    </row>
    <row r="61" spans="1:10" ht="15.75" x14ac:dyDescent="0.25">
      <c r="A61" s="23">
        <v>36</v>
      </c>
      <c r="B61" s="29" t="s">
        <v>27</v>
      </c>
      <c r="C61" s="23" t="s">
        <v>100</v>
      </c>
      <c r="D61" s="23">
        <v>1</v>
      </c>
      <c r="E61" s="24">
        <v>325924</v>
      </c>
      <c r="F61" s="24" t="s">
        <v>73</v>
      </c>
      <c r="G61" s="23"/>
      <c r="H61" s="23"/>
      <c r="I61" s="23"/>
      <c r="J61" s="22"/>
    </row>
    <row r="62" spans="1:10" ht="15.75" x14ac:dyDescent="0.25">
      <c r="A62" s="23">
        <v>37</v>
      </c>
      <c r="B62" s="29" t="s">
        <v>165</v>
      </c>
      <c r="C62" s="23" t="s">
        <v>100</v>
      </c>
      <c r="D62" s="23">
        <v>1</v>
      </c>
      <c r="E62" s="24">
        <v>533066</v>
      </c>
      <c r="F62" s="24" t="s">
        <v>72</v>
      </c>
      <c r="G62" s="23"/>
      <c r="H62" s="23"/>
      <c r="I62" s="23"/>
      <c r="J62" s="22"/>
    </row>
    <row r="63" spans="1:10" ht="15.75" x14ac:dyDescent="0.25">
      <c r="A63" s="23">
        <v>38</v>
      </c>
      <c r="B63" s="29" t="s">
        <v>29</v>
      </c>
      <c r="C63" s="23" t="s">
        <v>100</v>
      </c>
      <c r="D63" s="23">
        <v>1</v>
      </c>
      <c r="E63" s="24">
        <v>354895</v>
      </c>
      <c r="F63" s="24" t="s">
        <v>72</v>
      </c>
      <c r="G63" s="23"/>
      <c r="H63" s="23"/>
      <c r="I63" s="23"/>
      <c r="J63" s="22"/>
    </row>
    <row r="64" spans="1:10" ht="15.75" x14ac:dyDescent="0.25">
      <c r="A64" s="23">
        <v>39</v>
      </c>
      <c r="B64" s="29" t="s">
        <v>30</v>
      </c>
      <c r="C64" s="23" t="s">
        <v>100</v>
      </c>
      <c r="D64" s="23">
        <v>8</v>
      </c>
      <c r="E64" s="24">
        <f>2171428-723809</f>
        <v>1447619</v>
      </c>
      <c r="F64" s="24" t="s">
        <v>72</v>
      </c>
      <c r="G64" s="23"/>
      <c r="H64" s="23"/>
      <c r="I64" s="23"/>
      <c r="J64" s="22"/>
    </row>
    <row r="65" spans="1:10" ht="15.75" x14ac:dyDescent="0.25">
      <c r="A65" s="23">
        <v>40</v>
      </c>
      <c r="B65" s="29" t="s">
        <v>30</v>
      </c>
      <c r="C65" s="23" t="s">
        <v>100</v>
      </c>
      <c r="D65" s="23">
        <v>20</v>
      </c>
      <c r="E65" s="24">
        <v>2723268</v>
      </c>
      <c r="F65" s="24" t="s">
        <v>76</v>
      </c>
      <c r="G65" s="23"/>
      <c r="H65" s="23"/>
      <c r="I65" s="23"/>
      <c r="J65" s="22"/>
    </row>
    <row r="66" spans="1:10" ht="15.75" x14ac:dyDescent="0.25">
      <c r="A66" s="23">
        <v>41</v>
      </c>
      <c r="B66" s="29" t="s">
        <v>31</v>
      </c>
      <c r="C66" s="23" t="s">
        <v>100</v>
      </c>
      <c r="D66" s="23">
        <v>1</v>
      </c>
      <c r="E66" s="24">
        <v>2412698</v>
      </c>
      <c r="F66" s="24" t="s">
        <v>72</v>
      </c>
      <c r="G66" s="23"/>
      <c r="H66" s="23"/>
      <c r="I66" s="23"/>
      <c r="J66" s="22"/>
    </row>
    <row r="67" spans="1:10" ht="15.75" x14ac:dyDescent="0.25">
      <c r="A67" s="23">
        <v>42</v>
      </c>
      <c r="B67" s="29" t="s">
        <v>62</v>
      </c>
      <c r="C67" s="23" t="s">
        <v>100</v>
      </c>
      <c r="D67" s="23">
        <v>1</v>
      </c>
      <c r="E67" s="24">
        <f>3882860/2</f>
        <v>1941430</v>
      </c>
      <c r="F67" s="24" t="s">
        <v>75</v>
      </c>
      <c r="G67" s="23"/>
      <c r="H67" s="23"/>
      <c r="I67" s="23"/>
      <c r="J67" s="22"/>
    </row>
    <row r="68" spans="1:10" ht="15.75" x14ac:dyDescent="0.25">
      <c r="A68" s="23">
        <v>43</v>
      </c>
      <c r="B68" s="29" t="s">
        <v>32</v>
      </c>
      <c r="C68" s="23" t="s">
        <v>100</v>
      </c>
      <c r="D68" s="23">
        <v>2</v>
      </c>
      <c r="E68" s="24">
        <v>461505</v>
      </c>
      <c r="F68" s="24" t="s">
        <v>72</v>
      </c>
      <c r="G68" s="23"/>
      <c r="H68" s="23"/>
      <c r="I68" s="23"/>
      <c r="J68" s="22"/>
    </row>
    <row r="69" spans="1:10" ht="15.75" x14ac:dyDescent="0.25">
      <c r="A69" s="23">
        <v>44</v>
      </c>
      <c r="B69" s="29" t="s">
        <v>32</v>
      </c>
      <c r="C69" s="23" t="s">
        <v>100</v>
      </c>
      <c r="D69" s="23">
        <v>1</v>
      </c>
      <c r="E69" s="24">
        <v>796700</v>
      </c>
      <c r="F69" s="24" t="s">
        <v>72</v>
      </c>
      <c r="G69" s="23"/>
      <c r="H69" s="23"/>
      <c r="I69" s="23"/>
      <c r="J69" s="22"/>
    </row>
    <row r="70" spans="1:10" ht="15.75" x14ac:dyDescent="0.25">
      <c r="A70" s="23">
        <v>45</v>
      </c>
      <c r="B70" s="29" t="s">
        <v>33</v>
      </c>
      <c r="C70" s="23" t="s">
        <v>100</v>
      </c>
      <c r="D70" s="23">
        <v>1</v>
      </c>
      <c r="E70" s="24">
        <v>980158</v>
      </c>
      <c r="F70" s="24" t="s">
        <v>72</v>
      </c>
      <c r="G70" s="23"/>
      <c r="H70" s="23"/>
      <c r="I70" s="23"/>
      <c r="J70" s="22"/>
    </row>
    <row r="71" spans="1:10" ht="15.75" x14ac:dyDescent="0.25">
      <c r="A71" s="23"/>
      <c r="B71" s="30" t="s">
        <v>34</v>
      </c>
      <c r="C71" s="25"/>
      <c r="D71" s="23"/>
      <c r="E71" s="26">
        <f>SUM(E52:E70)</f>
        <v>20883214.48</v>
      </c>
      <c r="F71" s="26"/>
      <c r="G71" s="23"/>
      <c r="H71" s="23"/>
      <c r="I71" s="23"/>
      <c r="J71" s="22"/>
    </row>
    <row r="72" spans="1:10" ht="15.75" x14ac:dyDescent="0.25">
      <c r="A72" s="23">
        <v>46</v>
      </c>
      <c r="B72" s="29" t="s">
        <v>35</v>
      </c>
      <c r="C72" s="23" t="s">
        <v>100</v>
      </c>
      <c r="D72" s="23">
        <v>6</v>
      </c>
      <c r="E72" s="24">
        <f>5200000/10*6</f>
        <v>3120000</v>
      </c>
      <c r="F72" s="24"/>
      <c r="G72" s="23"/>
      <c r="H72" s="23"/>
      <c r="I72" s="23"/>
      <c r="J72" s="22"/>
    </row>
    <row r="73" spans="1:10" ht="28.5" x14ac:dyDescent="0.25">
      <c r="A73" s="23">
        <v>47</v>
      </c>
      <c r="B73" s="29" t="s">
        <v>36</v>
      </c>
      <c r="C73" s="23"/>
      <c r="D73" s="23"/>
      <c r="E73" s="24">
        <v>7684408</v>
      </c>
      <c r="F73" s="24" t="s">
        <v>72</v>
      </c>
      <c r="G73" s="23"/>
      <c r="H73" s="23"/>
      <c r="I73" s="23"/>
      <c r="J73" s="22"/>
    </row>
    <row r="74" spans="1:10" ht="15.75" x14ac:dyDescent="0.25">
      <c r="A74" s="23">
        <v>48</v>
      </c>
      <c r="B74" s="29" t="s">
        <v>37</v>
      </c>
      <c r="C74" s="23" t="s">
        <v>100</v>
      </c>
      <c r="D74" s="23">
        <v>1</v>
      </c>
      <c r="E74" s="24">
        <v>3000000</v>
      </c>
      <c r="F74" s="24" t="s">
        <v>72</v>
      </c>
      <c r="G74" s="23"/>
      <c r="H74" s="23"/>
      <c r="I74" s="23"/>
      <c r="J74" s="22"/>
    </row>
    <row r="75" spans="1:10" ht="15.75" x14ac:dyDescent="0.25">
      <c r="A75" s="23">
        <v>49</v>
      </c>
      <c r="B75" s="29" t="s">
        <v>38</v>
      </c>
      <c r="C75" s="23" t="s">
        <v>101</v>
      </c>
      <c r="D75" s="23">
        <v>68.3</v>
      </c>
      <c r="E75" s="24">
        <v>3100000</v>
      </c>
      <c r="F75" s="24" t="s">
        <v>72</v>
      </c>
      <c r="G75" s="23"/>
      <c r="H75" s="23"/>
      <c r="I75" s="23"/>
      <c r="J75" s="22"/>
    </row>
    <row r="76" spans="1:10" ht="15.75" x14ac:dyDescent="0.25">
      <c r="A76" s="23">
        <v>50</v>
      </c>
      <c r="B76" s="29" t="s">
        <v>45</v>
      </c>
      <c r="C76" s="23" t="s">
        <v>100</v>
      </c>
      <c r="D76" s="23"/>
      <c r="E76" s="24">
        <v>3020000</v>
      </c>
      <c r="F76" s="24" t="s">
        <v>72</v>
      </c>
      <c r="G76" s="23"/>
      <c r="H76" s="23"/>
      <c r="I76" s="23"/>
      <c r="J76" s="22"/>
    </row>
    <row r="77" spans="1:10" ht="15.75" x14ac:dyDescent="0.25">
      <c r="A77" s="23">
        <v>51</v>
      </c>
      <c r="B77" s="29" t="s">
        <v>39</v>
      </c>
      <c r="C77" s="23" t="s">
        <v>100</v>
      </c>
      <c r="D77" s="23"/>
      <c r="E77" s="24">
        <v>11540000</v>
      </c>
      <c r="F77" s="24" t="s">
        <v>72</v>
      </c>
      <c r="G77" s="23"/>
      <c r="H77" s="23"/>
      <c r="I77" s="23"/>
      <c r="J77" s="22"/>
    </row>
    <row r="78" spans="1:10" ht="15.75" x14ac:dyDescent="0.25">
      <c r="A78" s="23">
        <v>52</v>
      </c>
      <c r="B78" s="29" t="s">
        <v>40</v>
      </c>
      <c r="C78" s="23" t="s">
        <v>100</v>
      </c>
      <c r="D78" s="23"/>
      <c r="E78" s="24">
        <v>685000</v>
      </c>
      <c r="F78" s="24" t="s">
        <v>72</v>
      </c>
      <c r="G78" s="23"/>
      <c r="H78" s="23"/>
      <c r="I78" s="23"/>
      <c r="J78" s="22"/>
    </row>
    <row r="79" spans="1:10" ht="15.75" x14ac:dyDescent="0.25">
      <c r="A79" s="23">
        <v>53</v>
      </c>
      <c r="B79" s="29" t="s">
        <v>46</v>
      </c>
      <c r="C79" s="23" t="s">
        <v>100</v>
      </c>
      <c r="D79" s="23"/>
      <c r="E79" s="24">
        <v>243000000</v>
      </c>
      <c r="F79" s="24" t="s">
        <v>72</v>
      </c>
      <c r="G79" s="23"/>
      <c r="H79" s="23"/>
      <c r="I79" s="23"/>
      <c r="J79" s="22"/>
    </row>
    <row r="80" spans="1:10" ht="15.75" x14ac:dyDescent="0.25">
      <c r="A80" s="23">
        <v>54</v>
      </c>
      <c r="B80" s="29" t="s">
        <v>41</v>
      </c>
      <c r="C80" s="23" t="s">
        <v>100</v>
      </c>
      <c r="D80" s="23"/>
      <c r="E80" s="24">
        <v>6890000</v>
      </c>
      <c r="F80" s="24" t="s">
        <v>72</v>
      </c>
      <c r="G80" s="23"/>
      <c r="H80" s="23"/>
      <c r="I80" s="23"/>
      <c r="J80" s="22"/>
    </row>
    <row r="81" spans="1:10" ht="28.5" x14ac:dyDescent="0.25">
      <c r="A81" s="23">
        <v>55</v>
      </c>
      <c r="B81" s="29" t="s">
        <v>166</v>
      </c>
      <c r="C81" s="23" t="s">
        <v>100</v>
      </c>
      <c r="D81" s="23"/>
      <c r="E81" s="24">
        <v>15287400</v>
      </c>
      <c r="F81" s="24" t="s">
        <v>72</v>
      </c>
      <c r="G81" s="23"/>
      <c r="H81" s="23"/>
      <c r="I81" s="23"/>
      <c r="J81" s="22"/>
    </row>
    <row r="82" spans="1:10" ht="18" customHeight="1" x14ac:dyDescent="0.25">
      <c r="A82" s="23">
        <v>56</v>
      </c>
      <c r="B82" s="29" t="s">
        <v>167</v>
      </c>
      <c r="C82" s="23" t="s">
        <v>100</v>
      </c>
      <c r="D82" s="23"/>
      <c r="E82" s="24">
        <v>4559477</v>
      </c>
      <c r="F82" s="24" t="s">
        <v>72</v>
      </c>
      <c r="G82" s="23"/>
      <c r="H82" s="23"/>
      <c r="I82" s="23"/>
      <c r="J82" s="22"/>
    </row>
    <row r="83" spans="1:10" ht="15.75" x14ac:dyDescent="0.25">
      <c r="A83" s="23">
        <v>57</v>
      </c>
      <c r="B83" s="29" t="s">
        <v>169</v>
      </c>
      <c r="C83" s="23"/>
      <c r="D83" s="23">
        <v>27.63</v>
      </c>
      <c r="E83" s="24">
        <v>4619981</v>
      </c>
      <c r="F83" s="24" t="s">
        <v>73</v>
      </c>
      <c r="G83" s="23"/>
      <c r="H83" s="23"/>
      <c r="I83" s="23"/>
      <c r="J83" s="22"/>
    </row>
    <row r="84" spans="1:10" ht="15.75" x14ac:dyDescent="0.25">
      <c r="A84" s="23">
        <v>58</v>
      </c>
      <c r="B84" s="29" t="s">
        <v>169</v>
      </c>
      <c r="C84" s="23"/>
      <c r="D84" s="23">
        <v>27.82</v>
      </c>
      <c r="E84" s="24">
        <v>4651750</v>
      </c>
      <c r="F84" s="24" t="s">
        <v>73</v>
      </c>
      <c r="G84" s="23"/>
      <c r="H84" s="23"/>
      <c r="I84" s="23"/>
      <c r="J84" s="22"/>
    </row>
    <row r="85" spans="1:10" ht="15.75" x14ac:dyDescent="0.25">
      <c r="A85" s="23">
        <v>59</v>
      </c>
      <c r="B85" s="29" t="s">
        <v>169</v>
      </c>
      <c r="C85" s="23"/>
      <c r="D85" s="23">
        <v>21.4</v>
      </c>
      <c r="E85" s="24">
        <v>3578269</v>
      </c>
      <c r="F85" s="24" t="s">
        <v>73</v>
      </c>
      <c r="G85" s="23"/>
      <c r="H85" s="23"/>
      <c r="I85" s="23"/>
      <c r="J85" s="22"/>
    </row>
    <row r="86" spans="1:10" ht="15.75" x14ac:dyDescent="0.25">
      <c r="A86" s="23">
        <v>60</v>
      </c>
      <c r="B86" s="29" t="s">
        <v>170</v>
      </c>
      <c r="C86" s="23"/>
      <c r="D86" s="23"/>
      <c r="E86" s="24">
        <v>13671952</v>
      </c>
      <c r="F86" s="24" t="s">
        <v>72</v>
      </c>
      <c r="G86" s="23"/>
      <c r="H86" s="23"/>
      <c r="I86" s="23"/>
      <c r="J86" s="22"/>
    </row>
    <row r="87" spans="1:10" ht="15.75" x14ac:dyDescent="0.25">
      <c r="A87" s="23">
        <v>61</v>
      </c>
      <c r="B87" s="29" t="s">
        <v>48</v>
      </c>
      <c r="C87" s="23" t="s">
        <v>100</v>
      </c>
      <c r="D87" s="23">
        <v>2</v>
      </c>
      <c r="E87" s="24">
        <v>800000</v>
      </c>
      <c r="F87" s="24" t="s">
        <v>72</v>
      </c>
      <c r="G87" s="23"/>
      <c r="H87" s="23"/>
      <c r="I87" s="23"/>
      <c r="J87" s="22"/>
    </row>
    <row r="88" spans="1:10" ht="15.75" x14ac:dyDescent="0.25">
      <c r="A88" s="23">
        <v>62</v>
      </c>
      <c r="B88" s="29" t="s">
        <v>49</v>
      </c>
      <c r="C88" s="23" t="s">
        <v>100</v>
      </c>
      <c r="D88" s="23">
        <v>1</v>
      </c>
      <c r="E88" s="24">
        <v>460000</v>
      </c>
      <c r="F88" s="24" t="s">
        <v>72</v>
      </c>
      <c r="G88" s="23"/>
      <c r="H88" s="23"/>
      <c r="I88" s="23"/>
      <c r="J88" s="22"/>
    </row>
    <row r="89" spans="1:10" ht="15.75" x14ac:dyDescent="0.25">
      <c r="A89" s="23">
        <v>63</v>
      </c>
      <c r="B89" s="29" t="s">
        <v>49</v>
      </c>
      <c r="C89" s="23" t="s">
        <v>100</v>
      </c>
      <c r="D89" s="23">
        <v>1</v>
      </c>
      <c r="E89" s="24">
        <v>520000</v>
      </c>
      <c r="F89" s="24" t="s">
        <v>72</v>
      </c>
      <c r="G89" s="23"/>
      <c r="H89" s="23"/>
      <c r="I89" s="23"/>
      <c r="J89" s="22"/>
    </row>
    <row r="90" spans="1:10" ht="15.75" x14ac:dyDescent="0.25">
      <c r="A90" s="23">
        <v>64</v>
      </c>
      <c r="B90" s="29" t="s">
        <v>168</v>
      </c>
      <c r="C90" s="23" t="s">
        <v>100</v>
      </c>
      <c r="D90" s="23">
        <v>4</v>
      </c>
      <c r="E90" s="24">
        <v>1100000</v>
      </c>
      <c r="F90" s="24" t="s">
        <v>72</v>
      </c>
      <c r="G90" s="23"/>
      <c r="H90" s="23"/>
      <c r="I90" s="23"/>
      <c r="J90" s="22"/>
    </row>
    <row r="91" spans="1:10" ht="15.75" x14ac:dyDescent="0.25">
      <c r="A91" s="23">
        <v>65</v>
      </c>
      <c r="B91" s="29" t="s">
        <v>52</v>
      </c>
      <c r="C91" s="23" t="s">
        <v>100</v>
      </c>
      <c r="D91" s="23"/>
      <c r="E91" s="24">
        <f>20546916-10000000</f>
        <v>10546916</v>
      </c>
      <c r="F91" s="24" t="s">
        <v>72</v>
      </c>
      <c r="G91" s="23"/>
      <c r="H91" s="23"/>
      <c r="I91" s="23"/>
      <c r="J91" s="22"/>
    </row>
    <row r="92" spans="1:10" ht="15.75" x14ac:dyDescent="0.25">
      <c r="A92" s="23"/>
      <c r="B92" s="30" t="s">
        <v>70</v>
      </c>
      <c r="C92" s="23" t="s">
        <v>100</v>
      </c>
      <c r="D92" s="23"/>
      <c r="E92" s="26">
        <f>SUM(E72:E91)</f>
        <v>341835153</v>
      </c>
      <c r="F92" s="24"/>
      <c r="G92" s="23"/>
      <c r="H92" s="23"/>
      <c r="I92" s="23"/>
      <c r="J92" s="22"/>
    </row>
    <row r="93" spans="1:10" ht="15.75" x14ac:dyDescent="0.25">
      <c r="A93" s="23">
        <v>66</v>
      </c>
      <c r="B93" s="29" t="s">
        <v>54</v>
      </c>
      <c r="C93" s="23" t="s">
        <v>100</v>
      </c>
      <c r="D93" s="23">
        <v>130</v>
      </c>
      <c r="E93" s="24">
        <v>650000</v>
      </c>
      <c r="F93" s="24" t="s">
        <v>72</v>
      </c>
      <c r="G93" s="23"/>
      <c r="H93" s="23"/>
      <c r="I93" s="23"/>
      <c r="J93" s="22"/>
    </row>
    <row r="94" spans="1:10" ht="15.75" x14ac:dyDescent="0.25">
      <c r="A94" s="23">
        <v>67</v>
      </c>
      <c r="B94" s="29" t="s">
        <v>58</v>
      </c>
      <c r="C94" s="23" t="s">
        <v>100</v>
      </c>
      <c r="D94" s="23">
        <v>62</v>
      </c>
      <c r="E94" s="24">
        <v>310000</v>
      </c>
      <c r="F94" s="24" t="s">
        <v>72</v>
      </c>
      <c r="G94" s="23"/>
      <c r="H94" s="23"/>
      <c r="I94" s="23"/>
      <c r="J94" s="22"/>
    </row>
    <row r="95" spans="1:10" ht="15.75" x14ac:dyDescent="0.25">
      <c r="A95" s="23">
        <v>68</v>
      </c>
      <c r="B95" s="29" t="s">
        <v>53</v>
      </c>
      <c r="C95" s="23" t="s">
        <v>100</v>
      </c>
      <c r="D95" s="23">
        <v>5</v>
      </c>
      <c r="E95" s="24">
        <v>25000</v>
      </c>
      <c r="F95" s="24" t="s">
        <v>72</v>
      </c>
      <c r="G95" s="23"/>
      <c r="H95" s="23"/>
      <c r="I95" s="23"/>
      <c r="J95" s="22"/>
    </row>
    <row r="96" spans="1:10" ht="15.75" x14ac:dyDescent="0.25">
      <c r="A96" s="23">
        <v>69</v>
      </c>
      <c r="B96" s="29" t="s">
        <v>185</v>
      </c>
      <c r="C96" s="23" t="s">
        <v>100</v>
      </c>
      <c r="D96" s="23">
        <v>1060</v>
      </c>
      <c r="E96" s="24">
        <v>21200</v>
      </c>
      <c r="F96" s="24" t="s">
        <v>72</v>
      </c>
      <c r="G96" s="23"/>
      <c r="H96" s="23"/>
      <c r="I96" s="23"/>
      <c r="J96" s="22"/>
    </row>
    <row r="97" spans="1:10" ht="15.75" x14ac:dyDescent="0.25">
      <c r="A97" s="23">
        <v>70</v>
      </c>
      <c r="B97" s="29" t="s">
        <v>173</v>
      </c>
      <c r="C97" s="23" t="s">
        <v>100</v>
      </c>
      <c r="D97" s="23">
        <v>50</v>
      </c>
      <c r="E97" s="24">
        <v>248250</v>
      </c>
      <c r="F97" s="24" t="s">
        <v>72</v>
      </c>
      <c r="G97" s="23"/>
      <c r="H97" s="23"/>
      <c r="I97" s="23"/>
      <c r="J97" s="22"/>
    </row>
    <row r="98" spans="1:10" ht="15.75" x14ac:dyDescent="0.25">
      <c r="A98" s="23">
        <v>71</v>
      </c>
      <c r="B98" s="29" t="s">
        <v>186</v>
      </c>
      <c r="C98" s="23" t="s">
        <v>100</v>
      </c>
      <c r="D98" s="23">
        <v>25</v>
      </c>
      <c r="E98" s="24">
        <v>4775000</v>
      </c>
      <c r="F98" s="24" t="s">
        <v>72</v>
      </c>
      <c r="G98" s="23"/>
      <c r="H98" s="23"/>
      <c r="I98" s="23"/>
      <c r="J98" s="22"/>
    </row>
    <row r="99" spans="1:10" ht="15.75" x14ac:dyDescent="0.25">
      <c r="A99" s="23">
        <v>72</v>
      </c>
      <c r="B99" s="29" t="s">
        <v>187</v>
      </c>
      <c r="C99" s="23" t="s">
        <v>100</v>
      </c>
      <c r="D99" s="23">
        <v>40</v>
      </c>
      <c r="E99" s="24">
        <v>9300000</v>
      </c>
      <c r="F99" s="24" t="s">
        <v>72</v>
      </c>
      <c r="G99" s="23"/>
      <c r="H99" s="23"/>
      <c r="I99" s="23"/>
      <c r="J99" s="22"/>
    </row>
    <row r="100" spans="1:10" ht="15.75" x14ac:dyDescent="0.25">
      <c r="A100" s="23">
        <v>73</v>
      </c>
      <c r="B100" s="29" t="s">
        <v>188</v>
      </c>
      <c r="C100" s="23" t="s">
        <v>100</v>
      </c>
      <c r="D100" s="23">
        <v>17</v>
      </c>
      <c r="E100" s="24">
        <v>6526300</v>
      </c>
      <c r="F100" s="24" t="s">
        <v>72</v>
      </c>
      <c r="G100" s="23"/>
      <c r="H100" s="23"/>
      <c r="I100" s="23"/>
      <c r="J100" s="22"/>
    </row>
    <row r="101" spans="1:10" ht="15.75" x14ac:dyDescent="0.25">
      <c r="A101" s="23">
        <v>74</v>
      </c>
      <c r="B101" s="29" t="s">
        <v>189</v>
      </c>
      <c r="C101" s="23" t="s">
        <v>100</v>
      </c>
      <c r="D101" s="23">
        <v>10</v>
      </c>
      <c r="E101" s="24">
        <v>2800000</v>
      </c>
      <c r="F101" s="24" t="s">
        <v>72</v>
      </c>
      <c r="G101" s="23"/>
      <c r="H101" s="23"/>
      <c r="I101" s="23"/>
      <c r="J101" s="22"/>
    </row>
    <row r="102" spans="1:10" ht="15.75" x14ac:dyDescent="0.25">
      <c r="A102" s="23">
        <v>75</v>
      </c>
      <c r="B102" s="29" t="s">
        <v>171</v>
      </c>
      <c r="C102" s="23" t="s">
        <v>100</v>
      </c>
      <c r="D102" s="23">
        <v>5</v>
      </c>
      <c r="E102" s="24">
        <v>2663898</v>
      </c>
      <c r="F102" s="24" t="s">
        <v>72</v>
      </c>
      <c r="G102" s="23"/>
      <c r="H102" s="23"/>
      <c r="I102" s="23"/>
      <c r="J102" s="22"/>
    </row>
    <row r="103" spans="1:10" ht="15.75" x14ac:dyDescent="0.25">
      <c r="A103" s="23">
        <v>76</v>
      </c>
      <c r="B103" s="29" t="s">
        <v>61</v>
      </c>
      <c r="C103" s="23" t="s">
        <v>100</v>
      </c>
      <c r="D103" s="23">
        <v>1</v>
      </c>
      <c r="E103" s="24">
        <v>2000000</v>
      </c>
      <c r="F103" s="24" t="s">
        <v>72</v>
      </c>
      <c r="G103" s="23"/>
      <c r="H103" s="23"/>
      <c r="I103" s="23"/>
      <c r="J103" s="22"/>
    </row>
    <row r="104" spans="1:10" ht="15.75" x14ac:dyDescent="0.25">
      <c r="A104" s="23">
        <v>77</v>
      </c>
      <c r="B104" s="29" t="s">
        <v>64</v>
      </c>
      <c r="C104" s="23" t="s">
        <v>100</v>
      </c>
      <c r="D104" s="23">
        <v>10</v>
      </c>
      <c r="E104" s="24">
        <v>3000000</v>
      </c>
      <c r="F104" s="24" t="s">
        <v>72</v>
      </c>
      <c r="G104" s="23"/>
      <c r="H104" s="23"/>
      <c r="I104" s="23"/>
      <c r="J104" s="22"/>
    </row>
    <row r="105" spans="1:10" ht="15.75" x14ac:dyDescent="0.25">
      <c r="A105" s="23">
        <v>78</v>
      </c>
      <c r="B105" s="29" t="s">
        <v>65</v>
      </c>
      <c r="C105" s="23" t="s">
        <v>100</v>
      </c>
      <c r="D105" s="23">
        <v>2</v>
      </c>
      <c r="E105" s="24">
        <v>500000</v>
      </c>
      <c r="F105" s="24" t="s">
        <v>72</v>
      </c>
      <c r="G105" s="23"/>
      <c r="H105" s="23"/>
      <c r="I105" s="23"/>
      <c r="J105" s="22"/>
    </row>
    <row r="106" spans="1:10" ht="15.75" x14ac:dyDescent="0.25">
      <c r="A106" s="23">
        <v>79</v>
      </c>
      <c r="B106" s="29" t="s">
        <v>184</v>
      </c>
      <c r="C106" s="23" t="s">
        <v>100</v>
      </c>
      <c r="D106" s="23"/>
      <c r="E106" s="24">
        <v>4873700</v>
      </c>
      <c r="F106" s="24" t="s">
        <v>72</v>
      </c>
      <c r="G106" s="23"/>
      <c r="H106" s="23"/>
      <c r="I106" s="23"/>
      <c r="J106" s="22"/>
    </row>
    <row r="107" spans="1:10" ht="15.75" x14ac:dyDescent="0.25">
      <c r="A107" s="23">
        <v>80</v>
      </c>
      <c r="B107" s="29" t="s">
        <v>67</v>
      </c>
      <c r="C107" s="23" t="s">
        <v>100</v>
      </c>
      <c r="D107" s="23">
        <v>25</v>
      </c>
      <c r="E107" s="24">
        <v>1875000</v>
      </c>
      <c r="F107" s="24" t="s">
        <v>77</v>
      </c>
      <c r="G107" s="23"/>
      <c r="H107" s="23"/>
      <c r="I107" s="23"/>
      <c r="J107" s="22"/>
    </row>
    <row r="108" spans="1:10" ht="15.75" x14ac:dyDescent="0.25">
      <c r="A108" s="23">
        <v>81</v>
      </c>
      <c r="B108" s="29" t="s">
        <v>68</v>
      </c>
      <c r="C108" s="23" t="s">
        <v>100</v>
      </c>
      <c r="D108" s="23">
        <v>5</v>
      </c>
      <c r="E108" s="24">
        <v>1600000</v>
      </c>
      <c r="F108" s="24" t="s">
        <v>72</v>
      </c>
      <c r="G108" s="23"/>
      <c r="H108" s="23"/>
      <c r="I108" s="23"/>
      <c r="J108" s="22"/>
    </row>
    <row r="109" spans="1:10" ht="15.75" x14ac:dyDescent="0.25">
      <c r="A109" s="23">
        <v>82</v>
      </c>
      <c r="B109" s="29" t="s">
        <v>172</v>
      </c>
      <c r="C109" s="23" t="s">
        <v>100</v>
      </c>
      <c r="D109" s="23">
        <v>4</v>
      </c>
      <c r="E109" s="24">
        <v>5000000</v>
      </c>
      <c r="F109" s="24" t="s">
        <v>72</v>
      </c>
      <c r="G109" s="23"/>
      <c r="H109" s="23"/>
      <c r="I109" s="23"/>
      <c r="J109" s="22"/>
    </row>
    <row r="110" spans="1:10" ht="15.75" x14ac:dyDescent="0.25">
      <c r="A110" s="23">
        <v>83</v>
      </c>
      <c r="B110" s="29" t="s">
        <v>190</v>
      </c>
      <c r="C110" s="23" t="s">
        <v>100</v>
      </c>
      <c r="D110" s="23">
        <v>5</v>
      </c>
      <c r="E110" s="24">
        <v>35864000</v>
      </c>
      <c r="F110" s="24" t="s">
        <v>72</v>
      </c>
      <c r="G110" s="23"/>
      <c r="H110" s="23"/>
      <c r="I110" s="23"/>
      <c r="J110" s="22"/>
    </row>
    <row r="111" spans="1:10" ht="15.75" x14ac:dyDescent="0.25">
      <c r="A111" s="23">
        <v>84</v>
      </c>
      <c r="B111" s="29" t="s">
        <v>191</v>
      </c>
      <c r="C111" s="23" t="s">
        <v>100</v>
      </c>
      <c r="D111" s="23">
        <v>1</v>
      </c>
      <c r="E111" s="24">
        <v>11934000</v>
      </c>
      <c r="F111" s="24" t="s">
        <v>72</v>
      </c>
      <c r="G111" s="23"/>
      <c r="H111" s="23"/>
      <c r="I111" s="23"/>
      <c r="J111" s="22"/>
    </row>
    <row r="112" spans="1:10" ht="15.75" x14ac:dyDescent="0.25">
      <c r="A112" s="23">
        <v>85</v>
      </c>
      <c r="B112" s="29" t="s">
        <v>192</v>
      </c>
      <c r="C112" s="23" t="s">
        <v>100</v>
      </c>
      <c r="D112" s="23">
        <v>1</v>
      </c>
      <c r="E112" s="24">
        <v>7649000</v>
      </c>
      <c r="F112" s="24" t="s">
        <v>72</v>
      </c>
      <c r="G112" s="23"/>
      <c r="H112" s="23"/>
      <c r="I112" s="23"/>
      <c r="J112" s="22"/>
    </row>
    <row r="113" spans="1:10" ht="15.75" x14ac:dyDescent="0.25">
      <c r="A113" s="23"/>
      <c r="B113" s="25" t="s">
        <v>70</v>
      </c>
      <c r="C113" s="25"/>
      <c r="D113" s="23"/>
      <c r="E113" s="26">
        <f>SUM(E93:E112)</f>
        <v>101615348</v>
      </c>
      <c r="F113" s="24"/>
      <c r="G113" s="23"/>
      <c r="H113" s="23"/>
      <c r="I113" s="23"/>
      <c r="J113" s="22"/>
    </row>
    <row r="114" spans="1:10" x14ac:dyDescent="0.25">
      <c r="A114" s="21"/>
      <c r="B114" s="21"/>
      <c r="C114" s="21"/>
      <c r="D114" s="21"/>
      <c r="E114" s="31">
        <f>SUM(E113,E92,E71,E51,E36,E28)</f>
        <v>4051044019.48</v>
      </c>
      <c r="F114" s="21"/>
      <c r="G114" s="21"/>
      <c r="H114" s="21"/>
      <c r="I114" s="21"/>
      <c r="J114" s="22"/>
    </row>
    <row r="115" spans="1:10" ht="15.75" x14ac:dyDescent="0.25">
      <c r="A115" s="21"/>
      <c r="B115" s="21"/>
      <c r="C115" s="21"/>
      <c r="D115" s="21"/>
      <c r="E115" s="27"/>
      <c r="F115" s="28"/>
      <c r="G115" s="21"/>
      <c r="H115" s="21"/>
      <c r="I115" s="21"/>
      <c r="J115" s="22"/>
    </row>
    <row r="116" spans="1:10" x14ac:dyDescent="0.25">
      <c r="A116" s="21"/>
      <c r="B116" s="21" t="s">
        <v>174</v>
      </c>
      <c r="C116" s="21"/>
      <c r="D116" s="21"/>
      <c r="E116" s="21"/>
      <c r="F116" s="21" t="s">
        <v>175</v>
      </c>
      <c r="G116" s="21"/>
      <c r="H116" s="21"/>
      <c r="I116" s="21"/>
      <c r="J116" s="22"/>
    </row>
    <row r="117" spans="1:10" x14ac:dyDescent="0.25">
      <c r="A117" s="21"/>
      <c r="B117" s="21" t="s">
        <v>176</v>
      </c>
      <c r="C117" s="21"/>
      <c r="D117" s="21"/>
      <c r="E117" s="21"/>
      <c r="F117" s="21" t="s">
        <v>177</v>
      </c>
      <c r="G117" s="21"/>
      <c r="H117" s="21"/>
      <c r="I117" s="21"/>
      <c r="J117" s="22"/>
    </row>
    <row r="118" spans="1:10" x14ac:dyDescent="0.25">
      <c r="A118" s="21"/>
      <c r="B118" s="21" t="s">
        <v>178</v>
      </c>
      <c r="C118" s="21"/>
      <c r="D118" s="21"/>
      <c r="E118" s="21"/>
      <c r="F118" s="21" t="s">
        <v>179</v>
      </c>
      <c r="G118" s="21"/>
      <c r="H118" s="21"/>
      <c r="I118" s="21"/>
      <c r="J118" s="22"/>
    </row>
    <row r="119" spans="1:10" x14ac:dyDescent="0.25">
      <c r="A119" s="21"/>
      <c r="B119" s="21"/>
      <c r="C119" s="21"/>
      <c r="D119" s="21"/>
      <c r="E119" s="21"/>
      <c r="F119" s="21"/>
      <c r="G119" s="21"/>
      <c r="H119" s="21"/>
      <c r="I119" s="21"/>
      <c r="J119" s="22"/>
    </row>
    <row r="120" spans="1:10" x14ac:dyDescent="0.25">
      <c r="A120" s="21"/>
      <c r="B120" s="21" t="s">
        <v>125</v>
      </c>
      <c r="C120" s="21"/>
      <c r="D120" s="21"/>
      <c r="E120" s="21"/>
      <c r="F120" s="21" t="s">
        <v>180</v>
      </c>
      <c r="G120" s="21"/>
      <c r="H120" s="21"/>
      <c r="I120" s="21"/>
      <c r="J120" s="22"/>
    </row>
    <row r="121" spans="1:10" x14ac:dyDescent="0.25">
      <c r="A121" s="21"/>
      <c r="B121" s="21"/>
      <c r="C121" s="21"/>
      <c r="D121" s="21"/>
      <c r="E121" s="21"/>
      <c r="F121" s="21"/>
      <c r="G121" s="21"/>
      <c r="H121" s="21"/>
      <c r="I121" s="21"/>
      <c r="J121" s="22"/>
    </row>
    <row r="122" spans="1:10" x14ac:dyDescent="0.25">
      <c r="A122" s="21"/>
      <c r="B122" s="21" t="s">
        <v>181</v>
      </c>
      <c r="C122" s="21"/>
      <c r="D122" s="21"/>
      <c r="E122" s="21"/>
      <c r="F122" s="21" t="s">
        <v>182</v>
      </c>
      <c r="G122" s="21"/>
      <c r="H122" s="21"/>
      <c r="I122" s="21"/>
      <c r="J122" s="22"/>
    </row>
    <row r="123" spans="1:10" x14ac:dyDescent="0.25">
      <c r="A123" s="21"/>
      <c r="B123" s="21"/>
      <c r="C123" s="21"/>
      <c r="D123" s="21"/>
      <c r="E123" s="21"/>
      <c r="F123" s="21"/>
      <c r="G123" s="21"/>
      <c r="H123" s="21"/>
      <c r="I123" s="21"/>
      <c r="J123" s="22"/>
    </row>
    <row r="124" spans="1:10" x14ac:dyDescent="0.25">
      <c r="A124" s="21"/>
      <c r="B124" s="21" t="s">
        <v>183</v>
      </c>
      <c r="C124" s="21"/>
      <c r="D124" s="21"/>
      <c r="E124" s="21"/>
      <c r="F124" s="21" t="s">
        <v>182</v>
      </c>
      <c r="G124" s="21"/>
      <c r="H124" s="21"/>
      <c r="I124" s="21"/>
      <c r="J124" s="22"/>
    </row>
    <row r="125" spans="1:10" x14ac:dyDescent="0.25">
      <c r="A125" s="22"/>
      <c r="B125" s="22"/>
      <c r="C125" s="22"/>
      <c r="D125" s="22"/>
      <c r="E125" s="22"/>
      <c r="F125" s="22"/>
      <c r="G125" s="22"/>
      <c r="H125" s="22"/>
      <c r="I125" s="22"/>
      <c r="J125" s="22"/>
    </row>
    <row r="126" spans="1:10" x14ac:dyDescent="0.25">
      <c r="A126" s="22"/>
      <c r="B126" s="22"/>
      <c r="C126" s="22"/>
      <c r="D126" s="22"/>
      <c r="E126" s="22"/>
      <c r="F126" s="22"/>
      <c r="G126" s="22"/>
      <c r="H126" s="22"/>
      <c r="I126" s="22"/>
      <c r="J126" s="22"/>
    </row>
    <row r="127" spans="1:10" x14ac:dyDescent="0.25">
      <c r="A127" s="22"/>
      <c r="B127" s="22"/>
      <c r="C127" s="22"/>
      <c r="D127" s="22"/>
      <c r="E127" s="22"/>
      <c r="F127" s="22"/>
      <c r="G127" s="22"/>
      <c r="H127" s="22"/>
      <c r="I127" s="22"/>
      <c r="J127" s="22"/>
    </row>
    <row r="128" spans="1:10" x14ac:dyDescent="0.25">
      <c r="A128" s="22"/>
      <c r="B128" s="22"/>
      <c r="C128" s="22"/>
      <c r="D128" s="22"/>
      <c r="E128" s="22"/>
      <c r="F128" s="22"/>
      <c r="G128" s="22"/>
      <c r="H128" s="22"/>
      <c r="I128" s="22"/>
      <c r="J128" s="22"/>
    </row>
    <row r="129" spans="1:10" x14ac:dyDescent="0.25">
      <c r="A129" s="22"/>
      <c r="B129" s="22"/>
      <c r="C129" s="22"/>
      <c r="D129" s="22"/>
      <c r="E129" s="22"/>
      <c r="F129" s="22"/>
      <c r="G129" s="22"/>
      <c r="H129" s="22"/>
      <c r="I129" s="22"/>
      <c r="J129" s="22"/>
    </row>
    <row r="130" spans="1:10" x14ac:dyDescent="0.25">
      <c r="A130" s="22"/>
      <c r="B130" s="22"/>
      <c r="C130" s="22"/>
      <c r="D130" s="22"/>
      <c r="E130" s="22"/>
      <c r="F130" s="22"/>
      <c r="G130" s="22"/>
      <c r="H130" s="22"/>
      <c r="I130" s="22"/>
      <c r="J130" s="22"/>
    </row>
    <row r="131" spans="1:10" x14ac:dyDescent="0.25">
      <c r="A131" s="22"/>
      <c r="B131" s="22"/>
      <c r="C131" s="22"/>
      <c r="D131" s="22"/>
      <c r="E131" s="22"/>
      <c r="F131" s="22"/>
      <c r="G131" s="22"/>
      <c r="H131" s="22"/>
      <c r="I131" s="22"/>
      <c r="J131" s="22"/>
    </row>
    <row r="132" spans="1:10" x14ac:dyDescent="0.25">
      <c r="A132" s="22"/>
      <c r="B132" s="22"/>
      <c r="C132" s="22"/>
      <c r="D132" s="22"/>
      <c r="E132" s="22"/>
      <c r="F132" s="22"/>
      <c r="G132" s="22"/>
      <c r="H132" s="22"/>
      <c r="I132" s="22"/>
      <c r="J132" s="22"/>
    </row>
    <row r="133" spans="1:10" x14ac:dyDescent="0.25">
      <c r="A133" s="22"/>
      <c r="B133" s="22"/>
      <c r="C133" s="22"/>
      <c r="D133" s="22"/>
      <c r="E133" s="22"/>
      <c r="F133" s="22"/>
      <c r="G133" s="22"/>
      <c r="H133" s="22"/>
      <c r="I133" s="22"/>
      <c r="J133" s="22"/>
    </row>
    <row r="134" spans="1:10" x14ac:dyDescent="0.25">
      <c r="A134" s="22"/>
      <c r="B134" s="22"/>
      <c r="C134" s="22"/>
      <c r="D134" s="22"/>
      <c r="E134" s="22"/>
      <c r="F134" s="22"/>
      <c r="G134" s="22"/>
      <c r="H134" s="22"/>
      <c r="I134" s="22"/>
      <c r="J134" s="22"/>
    </row>
    <row r="135" spans="1:10" x14ac:dyDescent="0.25">
      <c r="A135" s="22"/>
      <c r="B135" s="22"/>
      <c r="C135" s="22"/>
      <c r="D135" s="22"/>
      <c r="E135" s="22"/>
      <c r="F135" s="22"/>
      <c r="G135" s="22"/>
      <c r="H135" s="22"/>
      <c r="I135" s="22"/>
      <c r="J135" s="22"/>
    </row>
    <row r="136" spans="1:10" x14ac:dyDescent="0.25">
      <c r="A136" s="22"/>
      <c r="B136" s="22"/>
      <c r="C136" s="22"/>
      <c r="D136" s="22"/>
      <c r="E136" s="22"/>
      <c r="F136" s="22"/>
      <c r="G136" s="22"/>
      <c r="H136" s="22"/>
      <c r="I136" s="22"/>
      <c r="J136" s="22"/>
    </row>
    <row r="137" spans="1:10" x14ac:dyDescent="0.25">
      <c r="A137" s="22"/>
      <c r="B137" s="22"/>
      <c r="C137" s="22"/>
      <c r="D137" s="22"/>
      <c r="E137" s="22"/>
      <c r="F137" s="22"/>
      <c r="G137" s="22"/>
      <c r="H137" s="22"/>
      <c r="I137" s="22"/>
      <c r="J137" s="22"/>
    </row>
    <row r="138" spans="1:10" x14ac:dyDescent="0.25">
      <c r="A138" s="22"/>
      <c r="B138" s="22"/>
      <c r="C138" s="22"/>
      <c r="D138" s="22"/>
      <c r="E138" s="22"/>
      <c r="F138" s="22"/>
      <c r="G138" s="22"/>
      <c r="H138" s="22"/>
      <c r="I138" s="22"/>
      <c r="J138" s="22"/>
    </row>
    <row r="139" spans="1:10" x14ac:dyDescent="0.25">
      <c r="A139" s="22"/>
      <c r="B139" s="22"/>
      <c r="C139" s="22"/>
      <c r="D139" s="22"/>
      <c r="E139" s="22"/>
      <c r="F139" s="22"/>
      <c r="G139" s="22"/>
      <c r="H139" s="22"/>
      <c r="I139" s="22"/>
      <c r="J139" s="22"/>
    </row>
    <row r="140" spans="1:10" x14ac:dyDescent="0.25">
      <c r="A140" s="22"/>
      <c r="B140" s="22"/>
      <c r="C140" s="22"/>
      <c r="D140" s="22"/>
      <c r="E140" s="22"/>
      <c r="F140" s="22"/>
      <c r="G140" s="22"/>
      <c r="H140" s="22"/>
      <c r="I140" s="22"/>
      <c r="J140" s="22"/>
    </row>
    <row r="141" spans="1:10" x14ac:dyDescent="0.25">
      <c r="A141" s="22"/>
      <c r="B141" s="22"/>
      <c r="C141" s="22"/>
      <c r="D141" s="22"/>
      <c r="E141" s="22"/>
      <c r="F141" s="22"/>
      <c r="G141" s="22"/>
      <c r="H141" s="22"/>
      <c r="I141" s="22"/>
      <c r="J141" s="22"/>
    </row>
    <row r="142" spans="1:10" x14ac:dyDescent="0.25">
      <c r="A142" s="22"/>
      <c r="B142" s="22"/>
      <c r="C142" s="22"/>
      <c r="D142" s="22"/>
      <c r="E142" s="22"/>
      <c r="F142" s="22"/>
      <c r="G142" s="22"/>
      <c r="H142" s="22"/>
      <c r="I142" s="22"/>
      <c r="J142" s="22"/>
    </row>
    <row r="143" spans="1:10" x14ac:dyDescent="0.25">
      <c r="A143" s="22"/>
      <c r="B143" s="22"/>
      <c r="C143" s="22"/>
      <c r="D143" s="22"/>
      <c r="E143" s="22"/>
      <c r="F143" s="22"/>
      <c r="G143" s="22"/>
      <c r="H143" s="22"/>
      <c r="I143" s="22"/>
      <c r="J143" s="22"/>
    </row>
    <row r="144" spans="1:10" x14ac:dyDescent="0.25">
      <c r="A144" s="22"/>
      <c r="B144" s="22"/>
      <c r="C144" s="22"/>
      <c r="D144" s="22"/>
      <c r="E144" s="22"/>
      <c r="F144" s="22"/>
      <c r="G144" s="22"/>
      <c r="H144" s="22"/>
      <c r="I144" s="22"/>
      <c r="J144" s="22"/>
    </row>
    <row r="145" spans="1:10" x14ac:dyDescent="0.25">
      <c r="A145" s="22"/>
      <c r="B145" s="22"/>
      <c r="C145" s="22"/>
      <c r="D145" s="22"/>
      <c r="E145" s="22"/>
      <c r="F145" s="22"/>
      <c r="G145" s="22"/>
      <c r="H145" s="22"/>
      <c r="I145" s="22"/>
      <c r="J145" s="22"/>
    </row>
    <row r="146" spans="1:10" x14ac:dyDescent="0.25">
      <c r="A146" s="22"/>
      <c r="B146" s="22"/>
      <c r="C146" s="22"/>
      <c r="D146" s="22"/>
      <c r="E146" s="22"/>
      <c r="F146" s="22"/>
      <c r="G146" s="22"/>
      <c r="H146" s="22"/>
      <c r="I146" s="22"/>
      <c r="J146" s="22"/>
    </row>
    <row r="147" spans="1:10" x14ac:dyDescent="0.25">
      <c r="A147" s="22"/>
      <c r="B147" s="22"/>
      <c r="C147" s="22"/>
      <c r="D147" s="22"/>
      <c r="E147" s="22"/>
      <c r="F147" s="22"/>
      <c r="G147" s="22"/>
      <c r="H147" s="22"/>
      <c r="I147" s="22"/>
      <c r="J147" s="22"/>
    </row>
    <row r="148" spans="1:10" x14ac:dyDescent="0.25">
      <c r="A148" s="22"/>
      <c r="B148" s="22"/>
      <c r="C148" s="22"/>
      <c r="D148" s="22"/>
      <c r="E148" s="22"/>
      <c r="F148" s="22"/>
      <c r="G148" s="22"/>
      <c r="H148" s="22"/>
      <c r="I148" s="22"/>
      <c r="J148" s="22"/>
    </row>
    <row r="149" spans="1:10" x14ac:dyDescent="0.25">
      <c r="A149" s="22"/>
      <c r="B149" s="22"/>
      <c r="C149" s="22"/>
      <c r="D149" s="22"/>
      <c r="E149" s="22"/>
      <c r="F149" s="22"/>
      <c r="G149" s="22"/>
      <c r="H149" s="22"/>
      <c r="I149" s="22"/>
      <c r="J149" s="22"/>
    </row>
    <row r="150" spans="1:10" x14ac:dyDescent="0.25">
      <c r="A150" s="22"/>
      <c r="B150" s="22"/>
      <c r="C150" s="22"/>
      <c r="D150" s="22"/>
      <c r="E150" s="22"/>
      <c r="F150" s="22"/>
      <c r="G150" s="22"/>
      <c r="H150" s="22"/>
      <c r="I150" s="22"/>
      <c r="J150" s="22"/>
    </row>
    <row r="151" spans="1:10" x14ac:dyDescent="0.25">
      <c r="A151" s="22"/>
      <c r="B151" s="22"/>
      <c r="C151" s="22"/>
      <c r="D151" s="22"/>
      <c r="E151" s="22"/>
      <c r="F151" s="22"/>
      <c r="G151" s="22"/>
      <c r="H151" s="22"/>
      <c r="I151" s="22"/>
      <c r="J151" s="22"/>
    </row>
    <row r="152" spans="1:10" x14ac:dyDescent="0.25">
      <c r="A152" s="22"/>
      <c r="B152" s="22"/>
      <c r="C152" s="22"/>
      <c r="D152" s="22"/>
      <c r="E152" s="22"/>
      <c r="F152" s="22"/>
      <c r="G152" s="22"/>
      <c r="H152" s="22"/>
      <c r="I152" s="22"/>
      <c r="J152" s="22"/>
    </row>
    <row r="153" spans="1:10" x14ac:dyDescent="0.25">
      <c r="A153" s="22"/>
      <c r="B153" s="22"/>
      <c r="C153" s="22"/>
      <c r="D153" s="22"/>
      <c r="E153" s="22"/>
      <c r="F153" s="22"/>
      <c r="G153" s="22"/>
      <c r="H153" s="22"/>
      <c r="I153" s="22"/>
      <c r="J153" s="22"/>
    </row>
    <row r="154" spans="1:10" x14ac:dyDescent="0.25">
      <c r="A154" s="22"/>
      <c r="B154" s="22"/>
      <c r="C154" s="22"/>
      <c r="D154" s="22"/>
      <c r="E154" s="22"/>
      <c r="F154" s="22"/>
      <c r="G154" s="22"/>
      <c r="H154" s="22"/>
      <c r="I154" s="22"/>
      <c r="J154" s="22"/>
    </row>
    <row r="155" spans="1:10" x14ac:dyDescent="0.25">
      <c r="A155" s="22"/>
      <c r="B155" s="22"/>
      <c r="C155" s="22"/>
      <c r="D155" s="22"/>
      <c r="E155" s="22"/>
      <c r="F155" s="22"/>
      <c r="G155" s="22"/>
      <c r="H155" s="22"/>
      <c r="I155" s="22"/>
      <c r="J155" s="22"/>
    </row>
    <row r="156" spans="1:10" x14ac:dyDescent="0.25">
      <c r="A156" s="22"/>
      <c r="B156" s="22"/>
      <c r="C156" s="22"/>
      <c r="D156" s="22"/>
      <c r="E156" s="22"/>
      <c r="F156" s="22"/>
      <c r="G156" s="22"/>
      <c r="H156" s="22"/>
      <c r="I156" s="22"/>
      <c r="J156" s="22"/>
    </row>
    <row r="157" spans="1:10" x14ac:dyDescent="0.25">
      <c r="A157" s="22"/>
      <c r="B157" s="22"/>
      <c r="C157" s="22"/>
      <c r="D157" s="22"/>
      <c r="E157" s="22"/>
      <c r="F157" s="22"/>
      <c r="G157" s="22"/>
      <c r="H157" s="22"/>
      <c r="I157" s="22"/>
      <c r="J157" s="22"/>
    </row>
    <row r="158" spans="1:10" x14ac:dyDescent="0.25">
      <c r="A158" s="22"/>
      <c r="B158" s="22"/>
      <c r="C158" s="22"/>
      <c r="D158" s="22"/>
      <c r="E158" s="22"/>
      <c r="F158" s="22"/>
      <c r="G158" s="22"/>
      <c r="H158" s="22"/>
      <c r="I158" s="22"/>
      <c r="J158" s="22"/>
    </row>
    <row r="159" spans="1:10" x14ac:dyDescent="0.25">
      <c r="A159" s="22"/>
      <c r="B159" s="22"/>
      <c r="C159" s="22"/>
      <c r="D159" s="22"/>
      <c r="E159" s="22"/>
      <c r="F159" s="22"/>
      <c r="G159" s="22"/>
      <c r="H159" s="22"/>
      <c r="I159" s="22"/>
      <c r="J159" s="22"/>
    </row>
    <row r="160" spans="1:10" x14ac:dyDescent="0.25">
      <c r="A160" s="22"/>
      <c r="B160" s="22"/>
      <c r="C160" s="22"/>
      <c r="D160" s="22"/>
      <c r="E160" s="22"/>
      <c r="F160" s="22"/>
      <c r="G160" s="22"/>
      <c r="H160" s="22"/>
      <c r="I160" s="22"/>
      <c r="J160" s="22"/>
    </row>
    <row r="161" spans="1:10" x14ac:dyDescent="0.25">
      <c r="A161" s="22"/>
      <c r="B161" s="22"/>
      <c r="C161" s="22"/>
      <c r="D161" s="22"/>
      <c r="E161" s="22"/>
      <c r="F161" s="22"/>
      <c r="G161" s="22"/>
      <c r="H161" s="22"/>
      <c r="I161" s="22"/>
      <c r="J161" s="22"/>
    </row>
    <row r="162" spans="1:10" x14ac:dyDescent="0.25">
      <c r="A162" s="22"/>
      <c r="B162" s="22"/>
      <c r="C162" s="22"/>
      <c r="D162" s="22"/>
      <c r="E162" s="22"/>
      <c r="F162" s="22"/>
      <c r="G162" s="22"/>
      <c r="H162" s="22"/>
      <c r="I162" s="22"/>
      <c r="J162" s="22"/>
    </row>
    <row r="163" spans="1:10" x14ac:dyDescent="0.25">
      <c r="A163" s="22"/>
      <c r="B163" s="22"/>
      <c r="C163" s="22"/>
      <c r="D163" s="22"/>
      <c r="E163" s="22"/>
      <c r="F163" s="22"/>
      <c r="G163" s="22"/>
      <c r="H163" s="22"/>
      <c r="I163" s="22"/>
      <c r="J163" s="22"/>
    </row>
    <row r="164" spans="1:10" x14ac:dyDescent="0.25">
      <c r="A164" s="22"/>
      <c r="B164" s="22"/>
      <c r="C164" s="22"/>
      <c r="D164" s="22"/>
      <c r="E164" s="22"/>
      <c r="F164" s="22"/>
      <c r="G164" s="22"/>
      <c r="H164" s="22"/>
      <c r="I164" s="22"/>
      <c r="J164" s="22"/>
    </row>
    <row r="165" spans="1:10" x14ac:dyDescent="0.25">
      <c r="A165" s="22"/>
      <c r="B165" s="22"/>
      <c r="C165" s="22"/>
      <c r="D165" s="22"/>
      <c r="E165" s="22"/>
      <c r="F165" s="22"/>
      <c r="G165" s="22"/>
      <c r="H165" s="22"/>
      <c r="I165" s="22"/>
      <c r="J165" s="22"/>
    </row>
    <row r="166" spans="1:10" x14ac:dyDescent="0.25">
      <c r="A166" s="22"/>
      <c r="B166" s="22"/>
      <c r="C166" s="22"/>
      <c r="D166" s="22"/>
      <c r="E166" s="22"/>
      <c r="F166" s="22"/>
      <c r="G166" s="22"/>
      <c r="H166" s="22"/>
      <c r="I166" s="22"/>
      <c r="J166" s="22"/>
    </row>
    <row r="167" spans="1:10" x14ac:dyDescent="0.25">
      <c r="A167" s="22"/>
      <c r="B167" s="22"/>
      <c r="C167" s="22"/>
      <c r="D167" s="22"/>
      <c r="E167" s="22"/>
      <c r="F167" s="22"/>
      <c r="G167" s="22"/>
      <c r="H167" s="22"/>
      <c r="I167" s="22"/>
      <c r="J167" s="22"/>
    </row>
    <row r="168" spans="1:10" x14ac:dyDescent="0.25">
      <c r="A168" s="22"/>
      <c r="B168" s="22"/>
      <c r="C168" s="22"/>
      <c r="D168" s="22"/>
      <c r="E168" s="22"/>
      <c r="F168" s="22"/>
      <c r="G168" s="22"/>
      <c r="H168" s="22"/>
      <c r="I168" s="22"/>
      <c r="J168" s="22"/>
    </row>
    <row r="169" spans="1:10" x14ac:dyDescent="0.25">
      <c r="A169" s="22"/>
      <c r="B169" s="22"/>
      <c r="C169" s="22"/>
      <c r="D169" s="22"/>
      <c r="E169" s="22"/>
      <c r="F169" s="22"/>
      <c r="G169" s="22"/>
      <c r="H169" s="22"/>
      <c r="I169" s="22"/>
      <c r="J169" s="22"/>
    </row>
    <row r="170" spans="1:10" x14ac:dyDescent="0.25">
      <c r="A170" s="22"/>
      <c r="B170" s="22"/>
      <c r="C170" s="22"/>
      <c r="D170" s="22"/>
      <c r="E170" s="22"/>
      <c r="F170" s="22"/>
      <c r="G170" s="22"/>
      <c r="H170" s="22"/>
      <c r="I170" s="22"/>
      <c r="J170" s="22"/>
    </row>
    <row r="171" spans="1:10" x14ac:dyDescent="0.25">
      <c r="A171" s="22"/>
      <c r="B171" s="22"/>
      <c r="C171" s="22"/>
      <c r="D171" s="22"/>
      <c r="E171" s="22"/>
      <c r="F171" s="22"/>
      <c r="G171" s="22"/>
      <c r="H171" s="22"/>
      <c r="I171" s="22"/>
      <c r="J171" s="22"/>
    </row>
    <row r="172" spans="1:10" x14ac:dyDescent="0.25">
      <c r="A172" s="22"/>
      <c r="B172" s="22"/>
      <c r="C172" s="22"/>
      <c r="D172" s="22"/>
      <c r="E172" s="22"/>
      <c r="F172" s="22"/>
      <c r="G172" s="22"/>
      <c r="H172" s="22"/>
      <c r="I172" s="22"/>
      <c r="J172" s="22"/>
    </row>
    <row r="173" spans="1:10" x14ac:dyDescent="0.25">
      <c r="A173" s="22"/>
      <c r="B173" s="22"/>
      <c r="C173" s="22"/>
      <c r="D173" s="22"/>
      <c r="E173" s="22"/>
      <c r="F173" s="22"/>
      <c r="G173" s="22"/>
      <c r="H173" s="22"/>
      <c r="I173" s="22"/>
      <c r="J173" s="22"/>
    </row>
    <row r="174" spans="1:10" x14ac:dyDescent="0.25">
      <c r="A174" s="22"/>
      <c r="B174" s="22"/>
      <c r="C174" s="22"/>
      <c r="D174" s="22"/>
      <c r="E174" s="22"/>
      <c r="F174" s="22"/>
      <c r="G174" s="22"/>
      <c r="H174" s="22"/>
      <c r="I174" s="22"/>
      <c r="J174" s="22"/>
    </row>
    <row r="175" spans="1:10" x14ac:dyDescent="0.25">
      <c r="A175" s="22"/>
      <c r="B175" s="22"/>
      <c r="C175" s="22"/>
      <c r="D175" s="22"/>
      <c r="E175" s="22"/>
      <c r="F175" s="22"/>
      <c r="G175" s="22"/>
      <c r="H175" s="22"/>
      <c r="I175" s="22"/>
      <c r="J175" s="22"/>
    </row>
    <row r="176" spans="1:10" x14ac:dyDescent="0.25">
      <c r="A176" s="22"/>
      <c r="B176" s="22"/>
      <c r="C176" s="22"/>
      <c r="D176" s="22"/>
      <c r="E176" s="22"/>
      <c r="F176" s="22"/>
      <c r="G176" s="22"/>
      <c r="H176" s="22"/>
      <c r="I176" s="22"/>
      <c r="J176" s="22"/>
    </row>
    <row r="177" spans="1:10" x14ac:dyDescent="0.25">
      <c r="A177" s="22"/>
      <c r="B177" s="22"/>
      <c r="C177" s="22"/>
      <c r="D177" s="22"/>
      <c r="E177" s="22"/>
      <c r="F177" s="22"/>
      <c r="G177" s="22"/>
      <c r="H177" s="22"/>
      <c r="I177" s="22"/>
      <c r="J177" s="22"/>
    </row>
    <row r="178" spans="1:10" x14ac:dyDescent="0.25">
      <c r="A178" s="22"/>
      <c r="B178" s="22"/>
      <c r="C178" s="22"/>
      <c r="D178" s="22"/>
      <c r="E178" s="22"/>
      <c r="F178" s="22"/>
      <c r="G178" s="22"/>
      <c r="H178" s="22"/>
      <c r="I178" s="22"/>
      <c r="J178" s="22"/>
    </row>
    <row r="179" spans="1:10" x14ac:dyDescent="0.25">
      <c r="A179" s="22"/>
      <c r="B179" s="22"/>
      <c r="C179" s="22"/>
      <c r="D179" s="22"/>
      <c r="E179" s="22"/>
      <c r="F179" s="22"/>
      <c r="G179" s="22"/>
      <c r="H179" s="22"/>
      <c r="I179" s="22"/>
      <c r="J179" s="22"/>
    </row>
    <row r="180" spans="1:10" x14ac:dyDescent="0.25">
      <c r="A180" s="22"/>
      <c r="B180" s="22"/>
      <c r="C180" s="22"/>
      <c r="D180" s="22"/>
      <c r="E180" s="22"/>
      <c r="F180" s="22"/>
      <c r="G180" s="22"/>
      <c r="H180" s="22"/>
      <c r="I180" s="22"/>
      <c r="J180" s="22"/>
    </row>
  </sheetData>
  <mergeCells count="4">
    <mergeCell ref="D7:F7"/>
    <mergeCell ref="D8:F8"/>
    <mergeCell ref="B18:H19"/>
    <mergeCell ref="B20:H20"/>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5"/>
  <sheetViews>
    <sheetView view="pageBreakPreview" zoomScaleNormal="100" zoomScaleSheetLayoutView="100" workbookViewId="0">
      <selection activeCell="A2" sqref="A1:XFD1048576"/>
    </sheetView>
  </sheetViews>
  <sheetFormatPr defaultRowHeight="15" x14ac:dyDescent="0.25"/>
  <cols>
    <col min="1" max="1" width="4.5703125" customWidth="1"/>
    <col min="2" max="2" width="28.7109375" customWidth="1"/>
    <col min="3" max="3" width="10.5703125" customWidth="1"/>
    <col min="4" max="4" width="12" customWidth="1"/>
    <col min="5" max="5" width="19.140625" customWidth="1"/>
    <col min="6" max="6" width="15.7109375" customWidth="1"/>
    <col min="7" max="7" width="23.85546875" customWidth="1"/>
    <col min="12" max="12" width="15.7109375" customWidth="1"/>
    <col min="13" max="13" width="15.5703125" bestFit="1" customWidth="1"/>
  </cols>
  <sheetData>
    <row r="1" spans="1:10" x14ac:dyDescent="0.25">
      <c r="A1" s="21"/>
      <c r="B1" s="21"/>
      <c r="C1" s="21"/>
      <c r="D1" s="21"/>
      <c r="E1" s="21"/>
      <c r="F1" s="21"/>
      <c r="G1" s="21"/>
      <c r="H1" s="21"/>
      <c r="I1" s="21"/>
      <c r="J1" s="22"/>
    </row>
    <row r="2" spans="1:10" x14ac:dyDescent="0.25">
      <c r="A2" s="21"/>
      <c r="B2" s="21"/>
      <c r="C2" s="21"/>
      <c r="D2" s="21"/>
      <c r="E2" s="21"/>
      <c r="F2" s="21"/>
      <c r="G2" s="21"/>
      <c r="H2" s="21"/>
      <c r="I2" s="21"/>
      <c r="J2" s="22"/>
    </row>
    <row r="3" spans="1:10" x14ac:dyDescent="0.25">
      <c r="A3" s="21"/>
      <c r="B3" s="21"/>
      <c r="C3" s="21"/>
      <c r="D3" s="21"/>
      <c r="E3" s="21"/>
      <c r="F3" s="21"/>
      <c r="G3" s="21" t="s">
        <v>134</v>
      </c>
      <c r="H3" s="21"/>
      <c r="I3" s="21"/>
      <c r="J3" s="22"/>
    </row>
    <row r="4" spans="1:10" x14ac:dyDescent="0.25">
      <c r="A4" s="21"/>
      <c r="B4" s="21"/>
      <c r="C4" s="21"/>
      <c r="D4" s="21"/>
      <c r="E4" s="21"/>
      <c r="F4" s="21" t="s">
        <v>135</v>
      </c>
      <c r="G4" s="21"/>
      <c r="H4" s="21"/>
      <c r="I4" s="21"/>
      <c r="J4" s="22"/>
    </row>
    <row r="5" spans="1:10" x14ac:dyDescent="0.25">
      <c r="A5" s="21"/>
      <c r="B5" s="21"/>
      <c r="C5" s="21"/>
      <c r="D5" s="21"/>
      <c r="E5" s="21"/>
      <c r="F5" s="21" t="s">
        <v>132</v>
      </c>
      <c r="G5" s="21" t="s">
        <v>136</v>
      </c>
      <c r="H5" s="21"/>
      <c r="I5" s="21"/>
      <c r="J5" s="22"/>
    </row>
    <row r="6" spans="1:10" x14ac:dyDescent="0.25">
      <c r="A6" s="21"/>
      <c r="B6" s="21"/>
      <c r="C6" s="21"/>
      <c r="D6" s="21"/>
      <c r="E6" s="21"/>
      <c r="F6" s="21"/>
      <c r="G6" s="21"/>
      <c r="H6" s="21"/>
      <c r="I6" s="21"/>
      <c r="J6" s="22"/>
    </row>
    <row r="7" spans="1:10" ht="22.5" x14ac:dyDescent="0.3">
      <c r="A7" s="21"/>
      <c r="B7" s="21"/>
      <c r="C7" s="21"/>
      <c r="D7" s="48" t="s">
        <v>92</v>
      </c>
      <c r="E7" s="48"/>
      <c r="F7" s="48"/>
      <c r="G7" s="21"/>
      <c r="H7" s="21"/>
      <c r="I7" s="21"/>
      <c r="J7" s="22"/>
    </row>
    <row r="8" spans="1:10" x14ac:dyDescent="0.25">
      <c r="A8" s="21"/>
      <c r="B8" s="21"/>
      <c r="C8" s="21"/>
      <c r="D8" s="49" t="s">
        <v>137</v>
      </c>
      <c r="E8" s="50"/>
      <c r="F8" s="50"/>
      <c r="G8" s="21"/>
      <c r="H8" s="21"/>
      <c r="I8" s="21"/>
      <c r="J8" s="22"/>
    </row>
    <row r="9" spans="1:10" x14ac:dyDescent="0.25">
      <c r="A9" s="21"/>
      <c r="B9" s="21"/>
      <c r="C9" s="21"/>
      <c r="D9" s="21"/>
      <c r="E9" s="21"/>
      <c r="F9" s="21"/>
      <c r="G9" s="21"/>
      <c r="H9" s="21"/>
      <c r="I9" s="21"/>
      <c r="J9" s="22"/>
    </row>
    <row r="10" spans="1:10" x14ac:dyDescent="0.25">
      <c r="A10" s="21"/>
      <c r="B10" s="51" t="s">
        <v>138</v>
      </c>
      <c r="C10" s="51"/>
      <c r="D10" s="51"/>
      <c r="E10" s="51"/>
      <c r="F10" s="51"/>
      <c r="G10" s="51"/>
      <c r="H10" s="51"/>
      <c r="I10" s="21"/>
      <c r="J10" s="22"/>
    </row>
    <row r="11" spans="1:10" x14ac:dyDescent="0.25">
      <c r="A11" s="21"/>
      <c r="B11" s="51"/>
      <c r="C11" s="51"/>
      <c r="D11" s="51"/>
      <c r="E11" s="51"/>
      <c r="F11" s="51"/>
      <c r="G11" s="51"/>
      <c r="H11" s="51"/>
      <c r="I11" s="21"/>
      <c r="J11" s="22"/>
    </row>
    <row r="12" spans="1:10" x14ac:dyDescent="0.25">
      <c r="A12" s="21"/>
      <c r="B12" s="51"/>
      <c r="C12" s="51"/>
      <c r="D12" s="51"/>
      <c r="E12" s="51"/>
      <c r="F12" s="51"/>
      <c r="G12" s="51"/>
      <c r="H12" s="51"/>
      <c r="I12" s="21"/>
      <c r="J12" s="22"/>
    </row>
    <row r="13" spans="1:10" x14ac:dyDescent="0.25">
      <c r="A13" s="21"/>
      <c r="B13" s="51"/>
      <c r="C13" s="51"/>
      <c r="D13" s="51"/>
      <c r="E13" s="51"/>
      <c r="F13" s="51"/>
      <c r="G13" s="51"/>
      <c r="H13" s="51"/>
      <c r="I13" s="21"/>
      <c r="J13" s="22"/>
    </row>
    <row r="14" spans="1:10" x14ac:dyDescent="0.25">
      <c r="A14" s="21"/>
      <c r="B14" s="51"/>
      <c r="C14" s="51"/>
      <c r="D14" s="51"/>
      <c r="E14" s="51"/>
      <c r="F14" s="51"/>
      <c r="G14" s="51"/>
      <c r="H14" s="51"/>
      <c r="I14" s="21"/>
      <c r="J14" s="22"/>
    </row>
    <row r="15" spans="1:10" x14ac:dyDescent="0.25">
      <c r="A15" s="21"/>
      <c r="B15" s="51"/>
      <c r="C15" s="51"/>
      <c r="D15" s="51"/>
      <c r="E15" s="51"/>
      <c r="F15" s="51"/>
      <c r="G15" s="51"/>
      <c r="H15" s="51"/>
      <c r="I15" s="21"/>
      <c r="J15" s="22"/>
    </row>
    <row r="16" spans="1:10" x14ac:dyDescent="0.25">
      <c r="A16" s="21"/>
      <c r="B16" s="51"/>
      <c r="C16" s="51"/>
      <c r="D16" s="51"/>
      <c r="E16" s="51"/>
      <c r="F16" s="51"/>
      <c r="G16" s="51"/>
      <c r="H16" s="51"/>
      <c r="I16" s="21"/>
      <c r="J16" s="22"/>
    </row>
    <row r="17" spans="1:10" x14ac:dyDescent="0.25">
      <c r="A17" s="21"/>
      <c r="B17" s="51"/>
      <c r="C17" s="51"/>
      <c r="D17" s="51"/>
      <c r="E17" s="51"/>
      <c r="F17" s="51"/>
      <c r="G17" s="51"/>
      <c r="H17" s="51"/>
      <c r="I17" s="21"/>
      <c r="J17" s="22"/>
    </row>
    <row r="18" spans="1:10" x14ac:dyDescent="0.25">
      <c r="A18" s="21"/>
      <c r="B18" s="51" t="s">
        <v>141</v>
      </c>
      <c r="C18" s="51"/>
      <c r="D18" s="51"/>
      <c r="E18" s="51"/>
      <c r="F18" s="51"/>
      <c r="G18" s="51"/>
      <c r="H18" s="51"/>
      <c r="I18" s="21"/>
      <c r="J18" s="22"/>
    </row>
    <row r="19" spans="1:10" x14ac:dyDescent="0.25">
      <c r="A19" s="21"/>
      <c r="B19" s="51"/>
      <c r="C19" s="51"/>
      <c r="D19" s="51"/>
      <c r="E19" s="51"/>
      <c r="F19" s="51"/>
      <c r="G19" s="51"/>
      <c r="H19" s="51"/>
      <c r="I19" s="21"/>
      <c r="J19" s="22"/>
    </row>
    <row r="20" spans="1:10" x14ac:dyDescent="0.25">
      <c r="A20" s="21"/>
      <c r="B20" s="52" t="s">
        <v>140</v>
      </c>
      <c r="C20" s="53"/>
      <c r="D20" s="53"/>
      <c r="E20" s="53"/>
      <c r="F20" s="53"/>
      <c r="G20" s="53"/>
      <c r="H20" s="53"/>
      <c r="I20" s="21"/>
      <c r="J20" s="22"/>
    </row>
    <row r="21" spans="1:10" x14ac:dyDescent="0.25">
      <c r="A21" s="21"/>
      <c r="B21" s="21"/>
      <c r="C21" s="21"/>
      <c r="D21" s="21"/>
      <c r="E21" s="21"/>
      <c r="F21" s="21"/>
      <c r="G21" s="21"/>
      <c r="H21" s="21" t="s">
        <v>139</v>
      </c>
      <c r="I21" s="21"/>
      <c r="J21" s="22"/>
    </row>
    <row r="22" spans="1:10" ht="28.5" x14ac:dyDescent="0.25">
      <c r="A22" s="25" t="s">
        <v>85</v>
      </c>
      <c r="B22" s="25" t="s">
        <v>142</v>
      </c>
      <c r="C22" s="25" t="s">
        <v>143</v>
      </c>
      <c r="D22" s="25" t="s">
        <v>144</v>
      </c>
      <c r="E22" s="25" t="s">
        <v>145</v>
      </c>
      <c r="F22" s="25" t="s">
        <v>146</v>
      </c>
      <c r="G22" s="25" t="s">
        <v>89</v>
      </c>
      <c r="H22" s="25" t="s">
        <v>90</v>
      </c>
      <c r="I22" s="25" t="s">
        <v>91</v>
      </c>
      <c r="J22" s="22"/>
    </row>
    <row r="23" spans="1:10" ht="15.75" x14ac:dyDescent="0.25">
      <c r="A23" s="23">
        <v>1</v>
      </c>
      <c r="B23" s="29" t="s">
        <v>147</v>
      </c>
      <c r="C23" s="23" t="s">
        <v>100</v>
      </c>
      <c r="D23" s="23">
        <v>4</v>
      </c>
      <c r="E23" s="24">
        <v>177210566</v>
      </c>
      <c r="F23" s="24" t="s">
        <v>72</v>
      </c>
      <c r="G23" s="33" t="s">
        <v>182</v>
      </c>
      <c r="H23" s="23"/>
      <c r="I23" s="23"/>
      <c r="J23" s="22"/>
    </row>
    <row r="24" spans="1:10" ht="15.75" x14ac:dyDescent="0.25">
      <c r="A24" s="23">
        <v>2</v>
      </c>
      <c r="B24" s="29" t="s">
        <v>1</v>
      </c>
      <c r="C24" s="23" t="s">
        <v>101</v>
      </c>
      <c r="D24" s="23" t="s">
        <v>148</v>
      </c>
      <c r="E24" s="24">
        <v>1450665</v>
      </c>
      <c r="F24" s="24" t="s">
        <v>72</v>
      </c>
      <c r="G24" s="33" t="s">
        <v>182</v>
      </c>
      <c r="H24" s="23"/>
      <c r="I24" s="23"/>
      <c r="J24" s="22"/>
    </row>
    <row r="25" spans="1:10" ht="15.75" x14ac:dyDescent="0.25">
      <c r="A25" s="23">
        <v>3</v>
      </c>
      <c r="B25" s="29" t="s">
        <v>149</v>
      </c>
      <c r="C25" s="23" t="s">
        <v>100</v>
      </c>
      <c r="D25" s="23"/>
      <c r="E25" s="24">
        <v>3005313938</v>
      </c>
      <c r="F25" s="24" t="s">
        <v>72</v>
      </c>
      <c r="G25" s="33" t="s">
        <v>182</v>
      </c>
      <c r="H25" s="23"/>
      <c r="I25" s="23"/>
      <c r="J25" s="22"/>
    </row>
    <row r="26" spans="1:10" ht="15.75" x14ac:dyDescent="0.25">
      <c r="A26" s="23">
        <v>4</v>
      </c>
      <c r="B26" s="29" t="s">
        <v>4</v>
      </c>
      <c r="C26" s="23" t="s">
        <v>100</v>
      </c>
      <c r="D26" s="23">
        <v>1</v>
      </c>
      <c r="E26" s="24">
        <v>187085319</v>
      </c>
      <c r="F26" s="24" t="s">
        <v>72</v>
      </c>
      <c r="G26" s="33" t="s">
        <v>182</v>
      </c>
      <c r="H26" s="23"/>
      <c r="I26" s="23"/>
      <c r="J26" s="22"/>
    </row>
    <row r="27" spans="1:10" ht="15.75" x14ac:dyDescent="0.25">
      <c r="A27" s="23">
        <v>5</v>
      </c>
      <c r="B27" s="29" t="s">
        <v>5</v>
      </c>
      <c r="C27" s="23" t="s">
        <v>100</v>
      </c>
      <c r="D27" s="23">
        <v>3</v>
      </c>
      <c r="E27" s="24">
        <v>129548029</v>
      </c>
      <c r="F27" s="24" t="s">
        <v>72</v>
      </c>
      <c r="G27" s="33" t="s">
        <v>182</v>
      </c>
      <c r="H27" s="23"/>
      <c r="I27" s="23"/>
      <c r="J27" s="22"/>
    </row>
    <row r="28" spans="1:10" ht="15.75" x14ac:dyDescent="0.25">
      <c r="A28" s="23"/>
      <c r="B28" s="30" t="s">
        <v>6</v>
      </c>
      <c r="C28" s="23" t="s">
        <v>100</v>
      </c>
      <c r="D28" s="23"/>
      <c r="E28" s="26">
        <f>SUM(E23:E27)</f>
        <v>3500608517</v>
      </c>
      <c r="F28" s="24"/>
      <c r="G28" s="33"/>
      <c r="H28" s="23"/>
      <c r="I28" s="23"/>
      <c r="J28" s="22"/>
    </row>
    <row r="29" spans="1:10" ht="15.75" x14ac:dyDescent="0.25">
      <c r="A29" s="23">
        <v>6</v>
      </c>
      <c r="B29" s="29" t="s">
        <v>7</v>
      </c>
      <c r="C29" s="23" t="s">
        <v>101</v>
      </c>
      <c r="D29" s="23" t="s">
        <v>150</v>
      </c>
      <c r="E29" s="24">
        <v>6138511</v>
      </c>
      <c r="F29" s="24" t="s">
        <v>72</v>
      </c>
      <c r="G29" s="33" t="s">
        <v>182</v>
      </c>
      <c r="H29" s="23"/>
      <c r="I29" s="23"/>
      <c r="J29" s="22"/>
    </row>
    <row r="30" spans="1:10" ht="28.5" x14ac:dyDescent="0.25">
      <c r="A30" s="23">
        <v>7</v>
      </c>
      <c r="B30" s="29" t="s">
        <v>9</v>
      </c>
      <c r="C30" s="23" t="s">
        <v>100</v>
      </c>
      <c r="D30" s="23">
        <v>1</v>
      </c>
      <c r="E30" s="24">
        <v>1133558</v>
      </c>
      <c r="F30" s="24" t="s">
        <v>72</v>
      </c>
      <c r="G30" s="33" t="s">
        <v>182</v>
      </c>
      <c r="H30" s="23"/>
      <c r="I30" s="23"/>
      <c r="J30" s="22"/>
    </row>
    <row r="31" spans="1:10" ht="15.75" x14ac:dyDescent="0.25">
      <c r="A31" s="23">
        <v>8</v>
      </c>
      <c r="B31" s="29" t="s">
        <v>10</v>
      </c>
      <c r="C31" s="23" t="s">
        <v>100</v>
      </c>
      <c r="D31" s="23">
        <v>4</v>
      </c>
      <c r="E31" s="24">
        <v>1503568</v>
      </c>
      <c r="F31" s="24" t="s">
        <v>72</v>
      </c>
      <c r="G31" s="33" t="s">
        <v>182</v>
      </c>
      <c r="H31" s="23"/>
      <c r="I31" s="23"/>
      <c r="J31" s="22"/>
    </row>
    <row r="32" spans="1:10" ht="28.5" x14ac:dyDescent="0.25">
      <c r="A32" s="23">
        <v>9</v>
      </c>
      <c r="B32" s="29" t="s">
        <v>11</v>
      </c>
      <c r="C32" s="23" t="s">
        <v>100</v>
      </c>
      <c r="D32" s="23">
        <v>1</v>
      </c>
      <c r="E32" s="24">
        <v>560362</v>
      </c>
      <c r="F32" s="24" t="s">
        <v>72</v>
      </c>
      <c r="G32" s="33" t="s">
        <v>182</v>
      </c>
      <c r="H32" s="23"/>
      <c r="I32" s="23"/>
      <c r="J32" s="22"/>
    </row>
    <row r="33" spans="1:13" ht="15.75" x14ac:dyDescent="0.25">
      <c r="A33" s="23">
        <v>10</v>
      </c>
      <c r="B33" s="29" t="s">
        <v>12</v>
      </c>
      <c r="C33" s="23" t="s">
        <v>100</v>
      </c>
      <c r="D33" s="23">
        <v>1</v>
      </c>
      <c r="E33" s="24">
        <v>789212</v>
      </c>
      <c r="F33" s="24" t="s">
        <v>72</v>
      </c>
      <c r="G33" s="33" t="s">
        <v>182</v>
      </c>
      <c r="H33" s="23"/>
      <c r="I33" s="23"/>
      <c r="J33" s="22"/>
    </row>
    <row r="34" spans="1:13" ht="15.75" x14ac:dyDescent="0.25">
      <c r="A34" s="23">
        <v>11</v>
      </c>
      <c r="B34" s="29" t="s">
        <v>37</v>
      </c>
      <c r="C34" s="23" t="s">
        <v>100</v>
      </c>
      <c r="D34" s="23">
        <v>2</v>
      </c>
      <c r="E34" s="24">
        <v>3117791</v>
      </c>
      <c r="F34" s="24" t="s">
        <v>72</v>
      </c>
      <c r="G34" s="33" t="s">
        <v>182</v>
      </c>
      <c r="H34" s="23"/>
      <c r="I34" s="23"/>
      <c r="J34" s="22"/>
    </row>
    <row r="35" spans="1:13" ht="15.75" x14ac:dyDescent="0.25">
      <c r="A35" s="23">
        <v>12</v>
      </c>
      <c r="B35" s="29" t="s">
        <v>98</v>
      </c>
      <c r="C35" s="23" t="s">
        <v>100</v>
      </c>
      <c r="D35" s="23">
        <f>50-4</f>
        <v>46</v>
      </c>
      <c r="E35" s="24">
        <f>13200000-1056000</f>
        <v>12144000</v>
      </c>
      <c r="F35" s="24" t="s">
        <v>72</v>
      </c>
      <c r="G35" s="33" t="s">
        <v>182</v>
      </c>
      <c r="H35" s="23"/>
      <c r="I35" s="23"/>
      <c r="J35" s="22"/>
      <c r="M35" s="32"/>
    </row>
    <row r="36" spans="1:13" ht="15.75" x14ac:dyDescent="0.25">
      <c r="A36" s="23"/>
      <c r="B36" s="30" t="s">
        <v>14</v>
      </c>
      <c r="C36" s="25"/>
      <c r="D36" s="23"/>
      <c r="E36" s="26">
        <f>SUM(E29:E35)</f>
        <v>25387002</v>
      </c>
      <c r="F36" s="24"/>
      <c r="G36" s="33" t="s">
        <v>182</v>
      </c>
      <c r="H36" s="23"/>
      <c r="I36" s="23"/>
      <c r="J36" s="22"/>
    </row>
    <row r="37" spans="1:13" ht="15.75" x14ac:dyDescent="0.25">
      <c r="A37" s="23">
        <v>13</v>
      </c>
      <c r="B37" s="29" t="s">
        <v>151</v>
      </c>
      <c r="C37" s="23" t="s">
        <v>100</v>
      </c>
      <c r="D37" s="23">
        <v>1</v>
      </c>
      <c r="E37" s="24">
        <v>1203000</v>
      </c>
      <c r="F37" s="24" t="s">
        <v>72</v>
      </c>
      <c r="G37" s="33" t="s">
        <v>182</v>
      </c>
      <c r="H37" s="23"/>
      <c r="I37" s="23"/>
      <c r="J37" s="22"/>
    </row>
    <row r="38" spans="1:13" ht="15.75" x14ac:dyDescent="0.25">
      <c r="A38" s="23">
        <v>14</v>
      </c>
      <c r="B38" s="29" t="s">
        <v>151</v>
      </c>
      <c r="C38" s="23" t="s">
        <v>100</v>
      </c>
      <c r="D38" s="23">
        <v>1</v>
      </c>
      <c r="E38" s="24">
        <v>2282608</v>
      </c>
      <c r="F38" s="24" t="s">
        <v>72</v>
      </c>
      <c r="G38" s="33" t="s">
        <v>182</v>
      </c>
      <c r="H38" s="23"/>
      <c r="I38" s="23"/>
      <c r="J38" s="22"/>
    </row>
    <row r="39" spans="1:13" ht="15.75" x14ac:dyDescent="0.25">
      <c r="A39" s="23">
        <v>15</v>
      </c>
      <c r="B39" s="29" t="s">
        <v>102</v>
      </c>
      <c r="C39" s="23" t="s">
        <v>100</v>
      </c>
      <c r="D39" s="23">
        <v>1</v>
      </c>
      <c r="E39" s="24">
        <v>1369565</v>
      </c>
      <c r="F39" s="24" t="s">
        <v>72</v>
      </c>
      <c r="G39" s="33" t="s">
        <v>182</v>
      </c>
      <c r="H39" s="23"/>
      <c r="I39" s="23"/>
      <c r="J39" s="22"/>
    </row>
    <row r="40" spans="1:13" ht="15.75" x14ac:dyDescent="0.25">
      <c r="A40" s="23">
        <v>16</v>
      </c>
      <c r="B40" s="29" t="s">
        <v>103</v>
      </c>
      <c r="C40" s="23" t="s">
        <v>100</v>
      </c>
      <c r="D40" s="23">
        <v>1</v>
      </c>
      <c r="E40" s="24">
        <v>913044</v>
      </c>
      <c r="F40" s="24" t="s">
        <v>72</v>
      </c>
      <c r="G40" s="33" t="s">
        <v>182</v>
      </c>
      <c r="H40" s="23"/>
      <c r="I40" s="23"/>
      <c r="J40" s="22"/>
    </row>
    <row r="41" spans="1:13" ht="15.75" x14ac:dyDescent="0.25">
      <c r="A41" s="23">
        <v>17</v>
      </c>
      <c r="B41" s="29" t="s">
        <v>67</v>
      </c>
      <c r="C41" s="23" t="s">
        <v>100</v>
      </c>
      <c r="D41" s="23">
        <v>25</v>
      </c>
      <c r="E41" s="24">
        <v>5880000</v>
      </c>
      <c r="F41" s="24" t="s">
        <v>72</v>
      </c>
      <c r="G41" s="33" t="s">
        <v>182</v>
      </c>
      <c r="H41" s="23"/>
      <c r="I41" s="23"/>
      <c r="J41" s="22"/>
    </row>
    <row r="42" spans="1:13" ht="15.75" x14ac:dyDescent="0.25">
      <c r="A42" s="23">
        <v>18</v>
      </c>
      <c r="B42" s="29" t="s">
        <v>105</v>
      </c>
      <c r="C42" s="23" t="s">
        <v>100</v>
      </c>
      <c r="D42" s="23">
        <v>10</v>
      </c>
      <c r="E42" s="24">
        <v>2650000</v>
      </c>
      <c r="F42" s="24" t="s">
        <v>72</v>
      </c>
      <c r="G42" s="33" t="s">
        <v>182</v>
      </c>
      <c r="H42" s="23"/>
      <c r="I42" s="23"/>
      <c r="J42" s="22"/>
    </row>
    <row r="43" spans="1:13" ht="15.75" x14ac:dyDescent="0.25">
      <c r="A43" s="23">
        <v>19</v>
      </c>
      <c r="B43" s="29" t="s">
        <v>152</v>
      </c>
      <c r="C43" s="23" t="s">
        <v>100</v>
      </c>
      <c r="D43" s="23">
        <v>2</v>
      </c>
      <c r="E43" s="24">
        <v>7467668</v>
      </c>
      <c r="F43" s="24" t="s">
        <v>72</v>
      </c>
      <c r="G43" s="33" t="s">
        <v>182</v>
      </c>
      <c r="H43" s="23"/>
      <c r="I43" s="23"/>
      <c r="J43" s="22"/>
    </row>
    <row r="44" spans="1:13" ht="15.75" x14ac:dyDescent="0.25">
      <c r="A44" s="23">
        <v>20</v>
      </c>
      <c r="B44" s="29" t="s">
        <v>107</v>
      </c>
      <c r="C44" s="23" t="s">
        <v>100</v>
      </c>
      <c r="D44" s="23">
        <v>2</v>
      </c>
      <c r="E44" s="24">
        <v>4500000</v>
      </c>
      <c r="F44" s="24" t="s">
        <v>72</v>
      </c>
      <c r="G44" s="33" t="s">
        <v>182</v>
      </c>
      <c r="H44" s="23"/>
      <c r="I44" s="23"/>
      <c r="J44" s="22"/>
    </row>
    <row r="45" spans="1:13" ht="15.75" x14ac:dyDescent="0.25">
      <c r="A45" s="23">
        <v>21</v>
      </c>
      <c r="B45" s="29" t="s">
        <v>153</v>
      </c>
      <c r="C45" s="23" t="s">
        <v>100</v>
      </c>
      <c r="D45" s="23">
        <v>6</v>
      </c>
      <c r="E45" s="24">
        <f>798000+398000+1386000</f>
        <v>2582000</v>
      </c>
      <c r="F45" s="24" t="s">
        <v>72</v>
      </c>
      <c r="G45" s="33" t="s">
        <v>182</v>
      </c>
      <c r="H45" s="23"/>
      <c r="I45" s="23"/>
      <c r="J45" s="22"/>
    </row>
    <row r="46" spans="1:13" ht="15.75" x14ac:dyDescent="0.25">
      <c r="A46" s="23">
        <v>22</v>
      </c>
      <c r="B46" s="29" t="s">
        <v>154</v>
      </c>
      <c r="C46" s="23" t="s">
        <v>100</v>
      </c>
      <c r="D46" s="23">
        <v>1</v>
      </c>
      <c r="E46" s="24">
        <v>410000</v>
      </c>
      <c r="F46" s="24" t="s">
        <v>72</v>
      </c>
      <c r="G46" s="33" t="s">
        <v>182</v>
      </c>
      <c r="H46" s="23"/>
      <c r="I46" s="23"/>
      <c r="J46" s="22"/>
    </row>
    <row r="47" spans="1:13" ht="15.75" x14ac:dyDescent="0.25">
      <c r="A47" s="23">
        <v>23</v>
      </c>
      <c r="B47" s="29" t="s">
        <v>155</v>
      </c>
      <c r="C47" s="23" t="s">
        <v>100</v>
      </c>
      <c r="D47" s="23">
        <v>7</v>
      </c>
      <c r="E47" s="24">
        <v>5149900</v>
      </c>
      <c r="F47" s="24" t="s">
        <v>72</v>
      </c>
      <c r="G47" s="33" t="s">
        <v>182</v>
      </c>
      <c r="H47" s="23"/>
      <c r="I47" s="23"/>
      <c r="J47" s="22"/>
    </row>
    <row r="48" spans="1:13" ht="15.75" x14ac:dyDescent="0.25">
      <c r="A48" s="23">
        <v>24</v>
      </c>
      <c r="B48" s="29" t="s">
        <v>156</v>
      </c>
      <c r="C48" s="23" t="s">
        <v>100</v>
      </c>
      <c r="D48" s="23">
        <v>7</v>
      </c>
      <c r="E48" s="24">
        <v>126000</v>
      </c>
      <c r="F48" s="24" t="s">
        <v>72</v>
      </c>
      <c r="G48" s="33" t="s">
        <v>182</v>
      </c>
      <c r="H48" s="23"/>
      <c r="I48" s="23"/>
      <c r="J48" s="22"/>
    </row>
    <row r="49" spans="1:13" ht="15.75" x14ac:dyDescent="0.25">
      <c r="A49" s="23">
        <v>25</v>
      </c>
      <c r="B49" s="29" t="s">
        <v>157</v>
      </c>
      <c r="C49" s="23" t="s">
        <v>100</v>
      </c>
      <c r="D49" s="23">
        <v>7</v>
      </c>
      <c r="E49" s="24">
        <v>125000</v>
      </c>
      <c r="F49" s="24" t="s">
        <v>72</v>
      </c>
      <c r="G49" s="33" t="s">
        <v>182</v>
      </c>
      <c r="H49" s="23"/>
      <c r="I49" s="23"/>
      <c r="J49" s="22"/>
    </row>
    <row r="50" spans="1:13" ht="15.75" x14ac:dyDescent="0.25">
      <c r="A50" s="23">
        <v>26</v>
      </c>
      <c r="B50" s="29" t="s">
        <v>158</v>
      </c>
      <c r="C50" s="23" t="s">
        <v>100</v>
      </c>
      <c r="D50" s="23">
        <v>20</v>
      </c>
      <c r="E50" s="24">
        <v>25000000</v>
      </c>
      <c r="F50" s="24" t="s">
        <v>72</v>
      </c>
      <c r="G50" s="33" t="s">
        <v>182</v>
      </c>
      <c r="H50" s="23"/>
      <c r="I50" s="23"/>
      <c r="J50" s="22"/>
    </row>
    <row r="51" spans="1:13" ht="15.75" x14ac:dyDescent="0.25">
      <c r="A51" s="23"/>
      <c r="B51" s="30" t="s">
        <v>70</v>
      </c>
      <c r="C51" s="25"/>
      <c r="D51" s="23"/>
      <c r="E51" s="26">
        <f>SUM(E37:E50)</f>
        <v>59658785</v>
      </c>
      <c r="F51" s="24"/>
      <c r="G51" s="33"/>
      <c r="H51" s="23"/>
      <c r="I51" s="23"/>
      <c r="J51" s="22"/>
    </row>
    <row r="52" spans="1:13" ht="15.75" x14ac:dyDescent="0.25">
      <c r="A52" s="23">
        <v>27</v>
      </c>
      <c r="B52" s="29" t="s">
        <v>159</v>
      </c>
      <c r="C52" s="23" t="s">
        <v>100</v>
      </c>
      <c r="D52" s="23">
        <v>1</v>
      </c>
      <c r="E52" s="24">
        <v>431008</v>
      </c>
      <c r="F52" s="24" t="s">
        <v>72</v>
      </c>
      <c r="G52" s="33" t="s">
        <v>182</v>
      </c>
      <c r="H52" s="23"/>
      <c r="I52" s="23"/>
      <c r="J52" s="22"/>
    </row>
    <row r="53" spans="1:13" ht="15.75" x14ac:dyDescent="0.25">
      <c r="A53" s="23">
        <v>28</v>
      </c>
      <c r="B53" s="29" t="s">
        <v>160</v>
      </c>
      <c r="C53" s="23" t="s">
        <v>100</v>
      </c>
      <c r="D53" s="23">
        <v>1</v>
      </c>
      <c r="E53" s="24">
        <v>265585</v>
      </c>
      <c r="F53" s="24" t="s">
        <v>72</v>
      </c>
      <c r="G53" s="33" t="s">
        <v>182</v>
      </c>
      <c r="H53" s="23"/>
      <c r="I53" s="23"/>
      <c r="J53" s="22"/>
    </row>
    <row r="54" spans="1:13" ht="15.75" x14ac:dyDescent="0.25">
      <c r="A54" s="23">
        <v>29</v>
      </c>
      <c r="B54" s="29" t="s">
        <v>162</v>
      </c>
      <c r="C54" s="23" t="s">
        <v>100</v>
      </c>
      <c r="D54" s="23">
        <v>1</v>
      </c>
      <c r="E54" s="24">
        <v>579261</v>
      </c>
      <c r="F54" s="24" t="s">
        <v>72</v>
      </c>
      <c r="G54" s="33" t="s">
        <v>182</v>
      </c>
      <c r="H54" s="23"/>
      <c r="I54" s="23"/>
      <c r="J54" s="22"/>
    </row>
    <row r="55" spans="1:13" ht="15.75" x14ac:dyDescent="0.25">
      <c r="A55" s="23">
        <v>30</v>
      </c>
      <c r="B55" s="29" t="s">
        <v>22</v>
      </c>
      <c r="C55" s="23" t="s">
        <v>100</v>
      </c>
      <c r="D55" s="23">
        <v>1</v>
      </c>
      <c r="E55" s="24">
        <v>3491511.4800000004</v>
      </c>
      <c r="F55" s="24" t="s">
        <v>72</v>
      </c>
      <c r="G55" s="33" t="s">
        <v>182</v>
      </c>
      <c r="H55" s="23"/>
      <c r="I55" s="23"/>
      <c r="J55" s="22"/>
    </row>
    <row r="56" spans="1:13" ht="15.75" x14ac:dyDescent="0.25">
      <c r="A56" s="23">
        <v>31</v>
      </c>
      <c r="B56" s="29" t="s">
        <v>163</v>
      </c>
      <c r="C56" s="23" t="s">
        <v>100</v>
      </c>
      <c r="D56" s="23">
        <v>5</v>
      </c>
      <c r="E56" s="24">
        <v>1147691</v>
      </c>
      <c r="F56" s="24" t="s">
        <v>72</v>
      </c>
      <c r="G56" s="33" t="s">
        <v>182</v>
      </c>
      <c r="H56" s="23"/>
      <c r="I56" s="23"/>
      <c r="J56" s="22"/>
    </row>
    <row r="57" spans="1:13" ht="15.75" x14ac:dyDescent="0.25">
      <c r="A57" s="23">
        <v>32</v>
      </c>
      <c r="B57" s="29" t="s">
        <v>24</v>
      </c>
      <c r="C57" s="23" t="s">
        <v>100</v>
      </c>
      <c r="D57" s="23">
        <v>3</v>
      </c>
      <c r="E57" s="24">
        <v>1703500</v>
      </c>
      <c r="F57" s="24" t="s">
        <v>72</v>
      </c>
      <c r="G57" s="33" t="s">
        <v>182</v>
      </c>
      <c r="H57" s="23"/>
      <c r="I57" s="23"/>
      <c r="J57" s="22"/>
    </row>
    <row r="58" spans="1:13" ht="15.75" x14ac:dyDescent="0.25">
      <c r="A58" s="23">
        <v>33</v>
      </c>
      <c r="B58" s="29" t="s">
        <v>164</v>
      </c>
      <c r="C58" s="23" t="s">
        <v>100</v>
      </c>
      <c r="D58" s="23">
        <v>5</v>
      </c>
      <c r="E58" s="24">
        <v>914112</v>
      </c>
      <c r="F58" s="24" t="s">
        <v>72</v>
      </c>
      <c r="G58" s="33" t="s">
        <v>182</v>
      </c>
      <c r="H58" s="23"/>
      <c r="I58" s="23"/>
      <c r="J58" s="22"/>
    </row>
    <row r="59" spans="1:13" ht="15.75" x14ac:dyDescent="0.25">
      <c r="A59" s="23">
        <v>34</v>
      </c>
      <c r="B59" s="29" t="s">
        <v>26</v>
      </c>
      <c r="C59" s="23" t="s">
        <v>100</v>
      </c>
      <c r="D59" s="23">
        <v>1</v>
      </c>
      <c r="E59" s="24">
        <v>208229</v>
      </c>
      <c r="F59" s="24" t="s">
        <v>73</v>
      </c>
      <c r="G59" s="33" t="s">
        <v>182</v>
      </c>
      <c r="H59" s="23"/>
      <c r="I59" s="23"/>
      <c r="J59" s="22"/>
    </row>
    <row r="60" spans="1:13" ht="15.75" x14ac:dyDescent="0.25">
      <c r="A60" s="23">
        <v>35</v>
      </c>
      <c r="B60" s="29" t="s">
        <v>165</v>
      </c>
      <c r="C60" s="23" t="s">
        <v>100</v>
      </c>
      <c r="D60" s="23">
        <v>1</v>
      </c>
      <c r="E60" s="24">
        <v>533066</v>
      </c>
      <c r="F60" s="24" t="s">
        <v>72</v>
      </c>
      <c r="G60" s="33" t="s">
        <v>182</v>
      </c>
      <c r="H60" s="23"/>
      <c r="I60" s="23"/>
      <c r="J60" s="22"/>
    </row>
    <row r="61" spans="1:13" ht="15.75" x14ac:dyDescent="0.25">
      <c r="A61" s="23">
        <v>36</v>
      </c>
      <c r="B61" s="29" t="s">
        <v>29</v>
      </c>
      <c r="C61" s="23" t="s">
        <v>100</v>
      </c>
      <c r="D61" s="23">
        <v>1</v>
      </c>
      <c r="E61" s="24">
        <v>354895</v>
      </c>
      <c r="F61" s="24" t="s">
        <v>72</v>
      </c>
      <c r="G61" s="33" t="s">
        <v>182</v>
      </c>
      <c r="H61" s="23"/>
      <c r="I61" s="23"/>
      <c r="J61" s="22"/>
    </row>
    <row r="62" spans="1:13" ht="15.75" x14ac:dyDescent="0.25">
      <c r="A62" s="23">
        <v>37</v>
      </c>
      <c r="B62" s="29" t="s">
        <v>30</v>
      </c>
      <c r="C62" s="23" t="s">
        <v>100</v>
      </c>
      <c r="D62" s="23">
        <f>20-2</f>
        <v>18</v>
      </c>
      <c r="E62" s="24">
        <f>2723268-272326</f>
        <v>2450942</v>
      </c>
      <c r="F62" s="24" t="s">
        <v>76</v>
      </c>
      <c r="G62" s="33" t="s">
        <v>182</v>
      </c>
      <c r="H62" s="23"/>
      <c r="I62" s="23"/>
      <c r="J62" s="22"/>
      <c r="L62" s="27"/>
      <c r="M62" s="27"/>
    </row>
    <row r="63" spans="1:13" ht="15.75" x14ac:dyDescent="0.25">
      <c r="A63" s="23">
        <v>38</v>
      </c>
      <c r="B63" s="29" t="s">
        <v>31</v>
      </c>
      <c r="C63" s="23" t="s">
        <v>100</v>
      </c>
      <c r="D63" s="23">
        <v>1</v>
      </c>
      <c r="E63" s="24">
        <v>2412698</v>
      </c>
      <c r="F63" s="24" t="s">
        <v>72</v>
      </c>
      <c r="G63" s="33" t="s">
        <v>182</v>
      </c>
      <c r="H63" s="23"/>
      <c r="I63" s="23"/>
      <c r="J63" s="22"/>
    </row>
    <row r="64" spans="1:13" ht="15.75" x14ac:dyDescent="0.25">
      <c r="A64" s="23">
        <v>39</v>
      </c>
      <c r="B64" s="29" t="s">
        <v>62</v>
      </c>
      <c r="C64" s="23" t="s">
        <v>100</v>
      </c>
      <c r="D64" s="23">
        <v>1</v>
      </c>
      <c r="E64" s="24">
        <f>3882860/2</f>
        <v>1941430</v>
      </c>
      <c r="F64" s="24" t="s">
        <v>75</v>
      </c>
      <c r="G64" s="33" t="s">
        <v>182</v>
      </c>
      <c r="H64" s="23"/>
      <c r="I64" s="23"/>
      <c r="J64" s="22"/>
    </row>
    <row r="65" spans="1:10" ht="15.75" x14ac:dyDescent="0.25">
      <c r="A65" s="23">
        <v>40</v>
      </c>
      <c r="B65" s="29" t="s">
        <v>32</v>
      </c>
      <c r="C65" s="23" t="s">
        <v>100</v>
      </c>
      <c r="D65" s="23">
        <v>2</v>
      </c>
      <c r="E65" s="24">
        <v>461505</v>
      </c>
      <c r="F65" s="24" t="s">
        <v>72</v>
      </c>
      <c r="G65" s="33" t="s">
        <v>182</v>
      </c>
      <c r="H65" s="23"/>
      <c r="I65" s="23"/>
      <c r="J65" s="22"/>
    </row>
    <row r="66" spans="1:10" ht="15.75" x14ac:dyDescent="0.25">
      <c r="A66" s="23">
        <v>41</v>
      </c>
      <c r="B66" s="29" t="s">
        <v>32</v>
      </c>
      <c r="C66" s="23" t="s">
        <v>100</v>
      </c>
      <c r="D66" s="23">
        <v>1</v>
      </c>
      <c r="E66" s="24">
        <v>796700</v>
      </c>
      <c r="F66" s="24" t="s">
        <v>72</v>
      </c>
      <c r="G66" s="33" t="s">
        <v>182</v>
      </c>
      <c r="H66" s="23"/>
      <c r="I66" s="23"/>
      <c r="J66" s="22"/>
    </row>
    <row r="67" spans="1:10" ht="15.75" x14ac:dyDescent="0.25">
      <c r="A67" s="23">
        <v>42</v>
      </c>
      <c r="B67" s="29" t="s">
        <v>33</v>
      </c>
      <c r="C67" s="23" t="s">
        <v>100</v>
      </c>
      <c r="D67" s="23">
        <v>1</v>
      </c>
      <c r="E67" s="24">
        <v>980158</v>
      </c>
      <c r="F67" s="24" t="s">
        <v>72</v>
      </c>
      <c r="G67" s="33" t="s">
        <v>182</v>
      </c>
      <c r="H67" s="23"/>
      <c r="I67" s="23"/>
      <c r="J67" s="22"/>
    </row>
    <row r="68" spans="1:10" ht="15.75" x14ac:dyDescent="0.25">
      <c r="A68" s="23"/>
      <c r="B68" s="30" t="s">
        <v>34</v>
      </c>
      <c r="C68" s="25"/>
      <c r="D68" s="23"/>
      <c r="E68" s="26">
        <f>SUM(E52:E67)</f>
        <v>18672291.48</v>
      </c>
      <c r="F68" s="26"/>
      <c r="G68" s="33"/>
      <c r="H68" s="23"/>
      <c r="I68" s="23"/>
      <c r="J68" s="22"/>
    </row>
    <row r="69" spans="1:10" ht="15.75" x14ac:dyDescent="0.25">
      <c r="A69" s="23">
        <v>43</v>
      </c>
      <c r="B69" s="29" t="s">
        <v>35</v>
      </c>
      <c r="C69" s="23" t="s">
        <v>100</v>
      </c>
      <c r="D69" s="23">
        <f>6-3</f>
        <v>3</v>
      </c>
      <c r="E69" s="24">
        <f>5200000/10*(6-3)</f>
        <v>1560000</v>
      </c>
      <c r="F69" s="24"/>
      <c r="G69" s="33" t="s">
        <v>182</v>
      </c>
      <c r="H69" s="23"/>
      <c r="I69" s="23"/>
      <c r="J69" s="22"/>
    </row>
    <row r="70" spans="1:10" ht="28.5" x14ac:dyDescent="0.25">
      <c r="A70" s="23">
        <v>44</v>
      </c>
      <c r="B70" s="29" t="s">
        <v>36</v>
      </c>
      <c r="C70" s="23"/>
      <c r="D70" s="23"/>
      <c r="E70" s="24">
        <v>7684408</v>
      </c>
      <c r="F70" s="24" t="s">
        <v>72</v>
      </c>
      <c r="G70" s="33" t="s">
        <v>182</v>
      </c>
      <c r="H70" s="23"/>
      <c r="I70" s="23"/>
      <c r="J70" s="22"/>
    </row>
    <row r="71" spans="1:10" ht="15.75" x14ac:dyDescent="0.25">
      <c r="A71" s="23">
        <v>45</v>
      </c>
      <c r="B71" s="29" t="s">
        <v>37</v>
      </c>
      <c r="C71" s="23" t="s">
        <v>100</v>
      </c>
      <c r="D71" s="23">
        <v>1</v>
      </c>
      <c r="E71" s="24">
        <v>3000000</v>
      </c>
      <c r="F71" s="24" t="s">
        <v>72</v>
      </c>
      <c r="G71" s="33" t="s">
        <v>182</v>
      </c>
      <c r="H71" s="23"/>
      <c r="I71" s="23"/>
      <c r="J71" s="22"/>
    </row>
    <row r="72" spans="1:10" ht="15.75" x14ac:dyDescent="0.25">
      <c r="A72" s="23">
        <v>46</v>
      </c>
      <c r="B72" s="29" t="s">
        <v>38</v>
      </c>
      <c r="C72" s="23" t="s">
        <v>101</v>
      </c>
      <c r="D72" s="23">
        <v>68.3</v>
      </c>
      <c r="E72" s="24">
        <v>3100000</v>
      </c>
      <c r="F72" s="24" t="s">
        <v>72</v>
      </c>
      <c r="G72" s="33" t="s">
        <v>182</v>
      </c>
      <c r="H72" s="23"/>
      <c r="I72" s="23"/>
      <c r="J72" s="22"/>
    </row>
    <row r="73" spans="1:10" ht="15.75" x14ac:dyDescent="0.25">
      <c r="A73" s="23">
        <v>47</v>
      </c>
      <c r="B73" s="29" t="s">
        <v>45</v>
      </c>
      <c r="C73" s="23" t="s">
        <v>100</v>
      </c>
      <c r="D73" s="23"/>
      <c r="E73" s="24">
        <v>3020000</v>
      </c>
      <c r="F73" s="24" t="s">
        <v>72</v>
      </c>
      <c r="G73" s="33" t="s">
        <v>182</v>
      </c>
      <c r="H73" s="23"/>
      <c r="I73" s="23"/>
      <c r="J73" s="22"/>
    </row>
    <row r="74" spans="1:10" ht="15.75" x14ac:dyDescent="0.25">
      <c r="A74" s="23">
        <v>48</v>
      </c>
      <c r="B74" s="29" t="s">
        <v>39</v>
      </c>
      <c r="C74" s="23" t="s">
        <v>100</v>
      </c>
      <c r="D74" s="23"/>
      <c r="E74" s="24">
        <v>11540000</v>
      </c>
      <c r="F74" s="24" t="s">
        <v>72</v>
      </c>
      <c r="G74" s="33" t="s">
        <v>182</v>
      </c>
      <c r="H74" s="23"/>
      <c r="I74" s="23"/>
      <c r="J74" s="22"/>
    </row>
    <row r="75" spans="1:10" ht="15.75" x14ac:dyDescent="0.25">
      <c r="A75" s="23">
        <v>49</v>
      </c>
      <c r="B75" s="29" t="s">
        <v>40</v>
      </c>
      <c r="C75" s="23" t="s">
        <v>100</v>
      </c>
      <c r="D75" s="23"/>
      <c r="E75" s="24">
        <v>685000</v>
      </c>
      <c r="F75" s="24" t="s">
        <v>72</v>
      </c>
      <c r="G75" s="33" t="s">
        <v>182</v>
      </c>
      <c r="H75" s="23"/>
      <c r="I75" s="23"/>
      <c r="J75" s="22"/>
    </row>
    <row r="76" spans="1:10" ht="15.75" x14ac:dyDescent="0.25">
      <c r="A76" s="23">
        <v>50</v>
      </c>
      <c r="B76" s="29" t="s">
        <v>46</v>
      </c>
      <c r="C76" s="23" t="s">
        <v>100</v>
      </c>
      <c r="D76" s="23"/>
      <c r="E76" s="24">
        <v>243000000</v>
      </c>
      <c r="F76" s="24" t="s">
        <v>72</v>
      </c>
      <c r="G76" s="33" t="s">
        <v>182</v>
      </c>
      <c r="H76" s="23"/>
      <c r="I76" s="23"/>
      <c r="J76" s="22"/>
    </row>
    <row r="77" spans="1:10" ht="15.75" x14ac:dyDescent="0.25">
      <c r="A77" s="23">
        <v>51</v>
      </c>
      <c r="B77" s="29" t="s">
        <v>41</v>
      </c>
      <c r="C77" s="23" t="s">
        <v>100</v>
      </c>
      <c r="D77" s="23"/>
      <c r="E77" s="24">
        <v>6890000</v>
      </c>
      <c r="F77" s="24" t="s">
        <v>72</v>
      </c>
      <c r="G77" s="33" t="s">
        <v>182</v>
      </c>
      <c r="H77" s="23"/>
      <c r="I77" s="23"/>
      <c r="J77" s="22"/>
    </row>
    <row r="78" spans="1:10" ht="28.5" x14ac:dyDescent="0.25">
      <c r="A78" s="23">
        <v>52</v>
      </c>
      <c r="B78" s="29" t="s">
        <v>166</v>
      </c>
      <c r="C78" s="23" t="s">
        <v>100</v>
      </c>
      <c r="D78" s="23"/>
      <c r="E78" s="24">
        <v>15287400</v>
      </c>
      <c r="F78" s="24" t="s">
        <v>72</v>
      </c>
      <c r="G78" s="33" t="s">
        <v>182</v>
      </c>
      <c r="H78" s="23"/>
      <c r="I78" s="23"/>
      <c r="J78" s="22"/>
    </row>
    <row r="79" spans="1:10" ht="28.5" x14ac:dyDescent="0.25">
      <c r="A79" s="23">
        <v>53</v>
      </c>
      <c r="B79" s="29" t="s">
        <v>167</v>
      </c>
      <c r="C79" s="23" t="s">
        <v>100</v>
      </c>
      <c r="D79" s="23"/>
      <c r="E79" s="24">
        <v>4559477</v>
      </c>
      <c r="F79" s="24" t="s">
        <v>72</v>
      </c>
      <c r="G79" s="33" t="s">
        <v>182</v>
      </c>
      <c r="H79" s="23"/>
      <c r="I79" s="23"/>
      <c r="J79" s="22"/>
    </row>
    <row r="80" spans="1:10" ht="15.75" x14ac:dyDescent="0.25">
      <c r="A80" s="23">
        <v>54</v>
      </c>
      <c r="B80" s="29" t="s">
        <v>169</v>
      </c>
      <c r="C80" s="23"/>
      <c r="D80" s="23">
        <v>27.63</v>
      </c>
      <c r="E80" s="24">
        <v>4619981</v>
      </c>
      <c r="F80" s="24" t="s">
        <v>73</v>
      </c>
      <c r="G80" s="33"/>
      <c r="H80" s="23"/>
      <c r="I80" s="23"/>
      <c r="J80" s="22"/>
    </row>
    <row r="81" spans="1:10" ht="15.75" x14ac:dyDescent="0.25">
      <c r="A81" s="23">
        <v>55</v>
      </c>
      <c r="B81" s="29" t="s">
        <v>169</v>
      </c>
      <c r="C81" s="23"/>
      <c r="D81" s="23">
        <v>27.82</v>
      </c>
      <c r="E81" s="24">
        <v>4651750</v>
      </c>
      <c r="F81" s="24" t="s">
        <v>73</v>
      </c>
      <c r="G81" s="33"/>
      <c r="H81" s="23"/>
      <c r="I81" s="23"/>
      <c r="J81" s="22"/>
    </row>
    <row r="82" spans="1:10" ht="15.75" x14ac:dyDescent="0.25">
      <c r="A82" s="23">
        <v>56</v>
      </c>
      <c r="B82" s="29" t="s">
        <v>169</v>
      </c>
      <c r="C82" s="23"/>
      <c r="D82" s="23">
        <v>21.4</v>
      </c>
      <c r="E82" s="24">
        <v>3578269</v>
      </c>
      <c r="F82" s="24" t="s">
        <v>73</v>
      </c>
      <c r="G82" s="33"/>
      <c r="H82" s="23"/>
      <c r="I82" s="23"/>
      <c r="J82" s="22"/>
    </row>
    <row r="83" spans="1:10" ht="15.75" x14ac:dyDescent="0.25">
      <c r="A83" s="23">
        <v>57</v>
      </c>
      <c r="B83" s="29" t="s">
        <v>170</v>
      </c>
      <c r="C83" s="23"/>
      <c r="D83" s="23"/>
      <c r="E83" s="24">
        <v>13671952</v>
      </c>
      <c r="F83" s="24" t="s">
        <v>72</v>
      </c>
      <c r="G83" s="33" t="s">
        <v>182</v>
      </c>
      <c r="H83" s="23"/>
      <c r="I83" s="23"/>
      <c r="J83" s="22"/>
    </row>
    <row r="84" spans="1:10" ht="15.75" x14ac:dyDescent="0.25">
      <c r="A84" s="23">
        <v>58</v>
      </c>
      <c r="B84" s="29" t="s">
        <v>48</v>
      </c>
      <c r="C84" s="23" t="s">
        <v>100</v>
      </c>
      <c r="D84" s="23">
        <v>2</v>
      </c>
      <c r="E84" s="24">
        <v>800000</v>
      </c>
      <c r="F84" s="24" t="s">
        <v>72</v>
      </c>
      <c r="G84" s="33" t="s">
        <v>182</v>
      </c>
      <c r="H84" s="23"/>
      <c r="I84" s="23"/>
      <c r="J84" s="22"/>
    </row>
    <row r="85" spans="1:10" ht="15.75" x14ac:dyDescent="0.25">
      <c r="A85" s="23">
        <v>59</v>
      </c>
      <c r="B85" s="29" t="s">
        <v>49</v>
      </c>
      <c r="C85" s="23" t="s">
        <v>100</v>
      </c>
      <c r="D85" s="23">
        <v>1</v>
      </c>
      <c r="E85" s="24">
        <v>460000</v>
      </c>
      <c r="F85" s="24" t="s">
        <v>72</v>
      </c>
      <c r="G85" s="33" t="s">
        <v>182</v>
      </c>
      <c r="H85" s="23"/>
      <c r="I85" s="23"/>
      <c r="J85" s="22"/>
    </row>
    <row r="86" spans="1:10" ht="15.75" x14ac:dyDescent="0.25">
      <c r="A86" s="23">
        <v>60</v>
      </c>
      <c r="B86" s="29" t="s">
        <v>49</v>
      </c>
      <c r="C86" s="23" t="s">
        <v>100</v>
      </c>
      <c r="D86" s="23">
        <v>1</v>
      </c>
      <c r="E86" s="24">
        <v>520000</v>
      </c>
      <c r="F86" s="24" t="s">
        <v>72</v>
      </c>
      <c r="G86" s="33" t="s">
        <v>182</v>
      </c>
      <c r="H86" s="23"/>
      <c r="I86" s="23"/>
      <c r="J86" s="22"/>
    </row>
    <row r="87" spans="1:10" ht="15.75" x14ac:dyDescent="0.25">
      <c r="A87" s="23">
        <v>61</v>
      </c>
      <c r="B87" s="29" t="s">
        <v>168</v>
      </c>
      <c r="C87" s="23" t="s">
        <v>100</v>
      </c>
      <c r="D87" s="23">
        <f>4-3</f>
        <v>1</v>
      </c>
      <c r="E87" s="24">
        <f>1100000-825000</f>
        <v>275000</v>
      </c>
      <c r="F87" s="24" t="s">
        <v>72</v>
      </c>
      <c r="G87" s="33" t="s">
        <v>182</v>
      </c>
      <c r="H87" s="23"/>
      <c r="I87" s="23"/>
      <c r="J87" s="22"/>
    </row>
    <row r="88" spans="1:10" ht="15.75" x14ac:dyDescent="0.25">
      <c r="A88" s="23"/>
      <c r="B88" s="30" t="s">
        <v>70</v>
      </c>
      <c r="C88" s="23" t="s">
        <v>100</v>
      </c>
      <c r="D88" s="23"/>
      <c r="E88" s="26">
        <f>SUM(E69:E87)</f>
        <v>328903237</v>
      </c>
      <c r="F88" s="24"/>
      <c r="G88" s="33"/>
      <c r="H88" s="23"/>
      <c r="I88" s="23"/>
      <c r="J88" s="22"/>
    </row>
    <row r="89" spans="1:10" ht="15.75" x14ac:dyDescent="0.25">
      <c r="A89" s="23">
        <v>62</v>
      </c>
      <c r="B89" s="29" t="s">
        <v>54</v>
      </c>
      <c r="C89" s="23" t="s">
        <v>100</v>
      </c>
      <c r="D89" s="23">
        <v>130</v>
      </c>
      <c r="E89" s="24">
        <v>650000</v>
      </c>
      <c r="F89" s="24" t="s">
        <v>72</v>
      </c>
      <c r="G89" s="33" t="s">
        <v>182</v>
      </c>
      <c r="H89" s="23"/>
      <c r="I89" s="23"/>
      <c r="J89" s="22"/>
    </row>
    <row r="90" spans="1:10" ht="15.75" x14ac:dyDescent="0.25">
      <c r="A90" s="23">
        <v>63</v>
      </c>
      <c r="B90" s="29" t="s">
        <v>58</v>
      </c>
      <c r="C90" s="23" t="s">
        <v>100</v>
      </c>
      <c r="D90" s="23">
        <v>62</v>
      </c>
      <c r="E90" s="24">
        <v>310000</v>
      </c>
      <c r="F90" s="24" t="s">
        <v>72</v>
      </c>
      <c r="G90" s="33" t="s">
        <v>182</v>
      </c>
      <c r="H90" s="23"/>
      <c r="I90" s="23"/>
      <c r="J90" s="22"/>
    </row>
    <row r="91" spans="1:10" ht="15.75" x14ac:dyDescent="0.25">
      <c r="A91" s="23">
        <v>64</v>
      </c>
      <c r="B91" s="29" t="s">
        <v>53</v>
      </c>
      <c r="C91" s="23" t="s">
        <v>100</v>
      </c>
      <c r="D91" s="23">
        <v>5</v>
      </c>
      <c r="E91" s="24">
        <v>25000</v>
      </c>
      <c r="F91" s="24" t="s">
        <v>72</v>
      </c>
      <c r="G91" s="33" t="s">
        <v>182</v>
      </c>
      <c r="H91" s="23"/>
      <c r="I91" s="23"/>
      <c r="J91" s="22"/>
    </row>
    <row r="92" spans="1:10" ht="15.75" x14ac:dyDescent="0.25">
      <c r="A92" s="23">
        <v>65</v>
      </c>
      <c r="B92" s="29" t="s">
        <v>185</v>
      </c>
      <c r="C92" s="23" t="s">
        <v>100</v>
      </c>
      <c r="D92" s="23">
        <v>1060</v>
      </c>
      <c r="E92" s="24">
        <v>21200</v>
      </c>
      <c r="F92" s="24" t="s">
        <v>72</v>
      </c>
      <c r="G92" s="33" t="s">
        <v>182</v>
      </c>
      <c r="H92" s="23"/>
      <c r="I92" s="23"/>
      <c r="J92" s="22"/>
    </row>
    <row r="93" spans="1:10" ht="15.75" x14ac:dyDescent="0.25">
      <c r="A93" s="23">
        <v>66</v>
      </c>
      <c r="B93" s="29" t="s">
        <v>173</v>
      </c>
      <c r="C93" s="23" t="s">
        <v>100</v>
      </c>
      <c r="D93" s="23">
        <v>50</v>
      </c>
      <c r="E93" s="24">
        <v>248250</v>
      </c>
      <c r="F93" s="24" t="s">
        <v>72</v>
      </c>
      <c r="G93" s="33" t="s">
        <v>182</v>
      </c>
      <c r="H93" s="23"/>
      <c r="I93" s="23"/>
      <c r="J93" s="22"/>
    </row>
    <row r="94" spans="1:10" ht="15.75" x14ac:dyDescent="0.25">
      <c r="A94" s="23">
        <v>67</v>
      </c>
      <c r="B94" s="29" t="s">
        <v>186</v>
      </c>
      <c r="C94" s="23" t="s">
        <v>100</v>
      </c>
      <c r="D94" s="23">
        <v>25</v>
      </c>
      <c r="E94" s="24">
        <v>4775000</v>
      </c>
      <c r="F94" s="24" t="s">
        <v>72</v>
      </c>
      <c r="G94" s="33" t="s">
        <v>182</v>
      </c>
      <c r="H94" s="23"/>
      <c r="I94" s="23"/>
      <c r="J94" s="22"/>
    </row>
    <row r="95" spans="1:10" ht="15.75" x14ac:dyDescent="0.25">
      <c r="A95" s="23">
        <v>68</v>
      </c>
      <c r="B95" s="29" t="s">
        <v>187</v>
      </c>
      <c r="C95" s="23" t="s">
        <v>100</v>
      </c>
      <c r="D95" s="23">
        <v>40</v>
      </c>
      <c r="E95" s="24">
        <v>9300000</v>
      </c>
      <c r="F95" s="24" t="s">
        <v>72</v>
      </c>
      <c r="G95" s="33" t="s">
        <v>182</v>
      </c>
      <c r="H95" s="23"/>
      <c r="I95" s="23"/>
      <c r="J95" s="22"/>
    </row>
    <row r="96" spans="1:10" ht="15.75" x14ac:dyDescent="0.25">
      <c r="A96" s="23">
        <v>69</v>
      </c>
      <c r="B96" s="29" t="s">
        <v>188</v>
      </c>
      <c r="C96" s="23" t="s">
        <v>100</v>
      </c>
      <c r="D96" s="23">
        <v>17</v>
      </c>
      <c r="E96" s="24">
        <v>6526300</v>
      </c>
      <c r="F96" s="24" t="s">
        <v>72</v>
      </c>
      <c r="G96" s="33" t="s">
        <v>182</v>
      </c>
      <c r="H96" s="23"/>
      <c r="I96" s="23"/>
      <c r="J96" s="22"/>
    </row>
    <row r="97" spans="1:10" ht="15.75" x14ac:dyDescent="0.25">
      <c r="A97" s="23">
        <v>70</v>
      </c>
      <c r="B97" s="29" t="s">
        <v>189</v>
      </c>
      <c r="C97" s="23" t="s">
        <v>100</v>
      </c>
      <c r="D97" s="23">
        <v>10</v>
      </c>
      <c r="E97" s="24">
        <v>2800000</v>
      </c>
      <c r="F97" s="24" t="s">
        <v>72</v>
      </c>
      <c r="G97" s="33" t="s">
        <v>182</v>
      </c>
      <c r="H97" s="23"/>
      <c r="I97" s="23"/>
      <c r="J97" s="22"/>
    </row>
    <row r="98" spans="1:10" ht="15.75" x14ac:dyDescent="0.25">
      <c r="A98" s="23">
        <v>71</v>
      </c>
      <c r="B98" s="29" t="s">
        <v>171</v>
      </c>
      <c r="C98" s="23" t="s">
        <v>100</v>
      </c>
      <c r="D98" s="23">
        <v>5</v>
      </c>
      <c r="E98" s="24">
        <v>2663898</v>
      </c>
      <c r="F98" s="24" t="s">
        <v>72</v>
      </c>
      <c r="G98" s="33" t="s">
        <v>182</v>
      </c>
      <c r="H98" s="23"/>
      <c r="I98" s="23"/>
      <c r="J98" s="22"/>
    </row>
    <row r="99" spans="1:10" ht="15.75" x14ac:dyDescent="0.25">
      <c r="A99" s="23">
        <v>72</v>
      </c>
      <c r="B99" s="29" t="s">
        <v>61</v>
      </c>
      <c r="C99" s="23" t="s">
        <v>100</v>
      </c>
      <c r="D99" s="23">
        <v>1</v>
      </c>
      <c r="E99" s="24">
        <v>2000000</v>
      </c>
      <c r="F99" s="24" t="s">
        <v>72</v>
      </c>
      <c r="G99" s="33" t="s">
        <v>182</v>
      </c>
      <c r="H99" s="23"/>
      <c r="I99" s="23"/>
      <c r="J99" s="22"/>
    </row>
    <row r="100" spans="1:10" ht="15.75" x14ac:dyDescent="0.25">
      <c r="A100" s="23">
        <v>73</v>
      </c>
      <c r="B100" s="29" t="s">
        <v>65</v>
      </c>
      <c r="C100" s="23" t="s">
        <v>100</v>
      </c>
      <c r="D100" s="23">
        <v>2</v>
      </c>
      <c r="E100" s="24">
        <v>500000</v>
      </c>
      <c r="F100" s="24" t="s">
        <v>72</v>
      </c>
      <c r="G100" s="33" t="s">
        <v>182</v>
      </c>
      <c r="H100" s="23"/>
      <c r="I100" s="23"/>
      <c r="J100" s="22"/>
    </row>
    <row r="101" spans="1:10" ht="15.75" x14ac:dyDescent="0.25">
      <c r="A101" s="23">
        <v>74</v>
      </c>
      <c r="B101" s="29" t="s">
        <v>184</v>
      </c>
      <c r="C101" s="23" t="s">
        <v>100</v>
      </c>
      <c r="D101" s="23"/>
      <c r="E101" s="24">
        <v>4873700</v>
      </c>
      <c r="F101" s="24" t="s">
        <v>72</v>
      </c>
      <c r="G101" s="33" t="s">
        <v>182</v>
      </c>
      <c r="H101" s="23"/>
      <c r="I101" s="23"/>
      <c r="J101" s="22"/>
    </row>
    <row r="102" spans="1:10" ht="15.75" x14ac:dyDescent="0.25">
      <c r="A102" s="23">
        <v>75</v>
      </c>
      <c r="B102" s="29" t="s">
        <v>67</v>
      </c>
      <c r="C102" s="23" t="s">
        <v>100</v>
      </c>
      <c r="D102" s="23">
        <v>25</v>
      </c>
      <c r="E102" s="24">
        <v>1875000</v>
      </c>
      <c r="F102" s="24" t="s">
        <v>72</v>
      </c>
      <c r="G102" s="33" t="s">
        <v>182</v>
      </c>
      <c r="H102" s="23"/>
      <c r="I102" s="23"/>
      <c r="J102" s="22"/>
    </row>
    <row r="103" spans="1:10" ht="15.75" x14ac:dyDescent="0.25">
      <c r="A103" s="23">
        <v>76</v>
      </c>
      <c r="B103" s="29" t="s">
        <v>68</v>
      </c>
      <c r="C103" s="23" t="s">
        <v>100</v>
      </c>
      <c r="D103" s="23">
        <v>5</v>
      </c>
      <c r="E103" s="24">
        <v>1600000</v>
      </c>
      <c r="F103" s="24" t="s">
        <v>72</v>
      </c>
      <c r="G103" s="33" t="s">
        <v>182</v>
      </c>
      <c r="H103" s="23"/>
      <c r="I103" s="23"/>
      <c r="J103" s="22"/>
    </row>
    <row r="104" spans="1:10" ht="15.75" x14ac:dyDescent="0.25">
      <c r="A104" s="23">
        <v>77</v>
      </c>
      <c r="B104" s="29" t="s">
        <v>172</v>
      </c>
      <c r="C104" s="23" t="s">
        <v>100</v>
      </c>
      <c r="D104" s="23">
        <v>4</v>
      </c>
      <c r="E104" s="24">
        <v>5000000</v>
      </c>
      <c r="F104" s="24" t="s">
        <v>72</v>
      </c>
      <c r="G104" s="33" t="s">
        <v>182</v>
      </c>
      <c r="H104" s="23"/>
      <c r="I104" s="23"/>
      <c r="J104" s="22"/>
    </row>
    <row r="105" spans="1:10" ht="15.75" x14ac:dyDescent="0.25">
      <c r="A105" s="23">
        <v>78</v>
      </c>
      <c r="B105" s="29" t="s">
        <v>190</v>
      </c>
      <c r="C105" s="23" t="s">
        <v>100</v>
      </c>
      <c r="D105" s="23">
        <v>5</v>
      </c>
      <c r="E105" s="24">
        <v>35864000</v>
      </c>
      <c r="F105" s="24" t="s">
        <v>72</v>
      </c>
      <c r="G105" s="33" t="s">
        <v>182</v>
      </c>
      <c r="H105" s="23"/>
      <c r="I105" s="23"/>
      <c r="J105" s="22"/>
    </row>
    <row r="106" spans="1:10" ht="15.75" x14ac:dyDescent="0.25">
      <c r="A106" s="23">
        <v>79</v>
      </c>
      <c r="B106" s="29" t="s">
        <v>191</v>
      </c>
      <c r="C106" s="23" t="s">
        <v>100</v>
      </c>
      <c r="D106" s="23">
        <v>1</v>
      </c>
      <c r="E106" s="24">
        <v>11934000</v>
      </c>
      <c r="F106" s="24" t="s">
        <v>72</v>
      </c>
      <c r="G106" s="33" t="s">
        <v>182</v>
      </c>
      <c r="H106" s="23"/>
      <c r="I106" s="23"/>
      <c r="J106" s="22"/>
    </row>
    <row r="107" spans="1:10" ht="15.75" x14ac:dyDescent="0.25">
      <c r="A107" s="23">
        <v>80</v>
      </c>
      <c r="B107" s="29" t="s">
        <v>192</v>
      </c>
      <c r="C107" s="23" t="s">
        <v>100</v>
      </c>
      <c r="D107" s="23">
        <v>1</v>
      </c>
      <c r="E107" s="24">
        <v>7649000</v>
      </c>
      <c r="F107" s="24" t="s">
        <v>72</v>
      </c>
      <c r="G107" s="33" t="s">
        <v>182</v>
      </c>
      <c r="H107" s="23"/>
      <c r="I107" s="23"/>
      <c r="J107" s="22"/>
    </row>
    <row r="108" spans="1:10" ht="15.75" x14ac:dyDescent="0.25">
      <c r="A108" s="23"/>
      <c r="B108" s="25" t="s">
        <v>70</v>
      </c>
      <c r="C108" s="25"/>
      <c r="D108" s="23"/>
      <c r="E108" s="26">
        <f>SUM(E89:E107)</f>
        <v>98615348</v>
      </c>
      <c r="F108" s="24"/>
      <c r="G108" s="23"/>
      <c r="H108" s="23"/>
      <c r="I108" s="23"/>
      <c r="J108" s="22"/>
    </row>
    <row r="109" spans="1:10" x14ac:dyDescent="0.25">
      <c r="A109" s="21"/>
      <c r="B109" s="21"/>
      <c r="C109" s="21"/>
      <c r="D109" s="21"/>
      <c r="E109" s="31">
        <f>SUM(E108,E88,E68,E51,E36,E28)</f>
        <v>4031845180.48</v>
      </c>
      <c r="F109" s="21"/>
      <c r="G109" s="21"/>
      <c r="H109" s="21"/>
      <c r="I109" s="21"/>
      <c r="J109" s="22"/>
    </row>
    <row r="110" spans="1:10" ht="15.75" x14ac:dyDescent="0.25">
      <c r="A110" s="21"/>
      <c r="B110" s="21"/>
      <c r="C110" s="21"/>
      <c r="D110" s="21"/>
      <c r="E110" s="27"/>
      <c r="F110" s="28"/>
      <c r="G110" s="21"/>
      <c r="H110" s="21"/>
      <c r="I110" s="21"/>
      <c r="J110" s="22"/>
    </row>
    <row r="111" spans="1:10" x14ac:dyDescent="0.25">
      <c r="A111" s="21"/>
      <c r="B111" s="21" t="s">
        <v>174</v>
      </c>
      <c r="C111" s="21"/>
      <c r="D111" s="21"/>
      <c r="E111" s="21"/>
      <c r="F111" s="21" t="s">
        <v>175</v>
      </c>
      <c r="G111" s="21"/>
      <c r="H111" s="21"/>
      <c r="I111" s="21"/>
      <c r="J111" s="22"/>
    </row>
    <row r="112" spans="1:10" x14ac:dyDescent="0.25">
      <c r="A112" s="21"/>
      <c r="B112" s="21" t="s">
        <v>176</v>
      </c>
      <c r="C112" s="21"/>
      <c r="D112" s="21"/>
      <c r="E112" s="21"/>
      <c r="F112" s="21" t="s">
        <v>177</v>
      </c>
      <c r="G112" s="21"/>
      <c r="H112" s="21"/>
      <c r="I112" s="21"/>
      <c r="J112" s="22"/>
    </row>
    <row r="113" spans="1:10" x14ac:dyDescent="0.25">
      <c r="A113" s="21"/>
      <c r="B113" s="21" t="s">
        <v>178</v>
      </c>
      <c r="C113" s="21"/>
      <c r="D113" s="21"/>
      <c r="E113" s="21"/>
      <c r="F113" s="21" t="s">
        <v>179</v>
      </c>
      <c r="G113" s="21"/>
      <c r="H113" s="21"/>
      <c r="I113" s="21"/>
      <c r="J113" s="22"/>
    </row>
    <row r="114" spans="1:10" x14ac:dyDescent="0.25">
      <c r="A114" s="21"/>
      <c r="B114" s="21"/>
      <c r="C114" s="21"/>
      <c r="D114" s="21"/>
      <c r="E114" s="21"/>
      <c r="F114" s="21"/>
      <c r="G114" s="21"/>
      <c r="H114" s="21"/>
      <c r="I114" s="21"/>
      <c r="J114" s="22"/>
    </row>
    <row r="115" spans="1:10" x14ac:dyDescent="0.25">
      <c r="A115" s="21"/>
      <c r="B115" s="21" t="s">
        <v>125</v>
      </c>
      <c r="C115" s="21"/>
      <c r="D115" s="21"/>
      <c r="E115" s="21"/>
      <c r="F115" s="21" t="s">
        <v>180</v>
      </c>
      <c r="G115" s="21"/>
      <c r="H115" s="21"/>
      <c r="I115" s="21"/>
      <c r="J115" s="22"/>
    </row>
    <row r="116" spans="1:10" x14ac:dyDescent="0.25">
      <c r="A116" s="21"/>
      <c r="B116" s="21"/>
      <c r="C116" s="21"/>
      <c r="D116" s="21"/>
      <c r="E116" s="21"/>
      <c r="F116" s="21"/>
      <c r="G116" s="21"/>
      <c r="H116" s="21"/>
      <c r="I116" s="21"/>
      <c r="J116" s="22"/>
    </row>
    <row r="117" spans="1:10" x14ac:dyDescent="0.25">
      <c r="A117" s="21"/>
      <c r="B117" s="21" t="s">
        <v>181</v>
      </c>
      <c r="C117" s="21"/>
      <c r="D117" s="21"/>
      <c r="E117" s="21"/>
      <c r="F117" s="21" t="s">
        <v>182</v>
      </c>
      <c r="G117" s="21"/>
      <c r="H117" s="21"/>
      <c r="I117" s="21"/>
      <c r="J117" s="22"/>
    </row>
    <row r="118" spans="1:10" x14ac:dyDescent="0.25">
      <c r="A118" s="21"/>
      <c r="B118" s="21"/>
      <c r="C118" s="21"/>
      <c r="D118" s="21"/>
      <c r="E118" s="21"/>
      <c r="F118" s="21"/>
      <c r="G118" s="21"/>
      <c r="H118" s="21"/>
      <c r="I118" s="21"/>
      <c r="J118" s="22"/>
    </row>
    <row r="119" spans="1:10" x14ac:dyDescent="0.25">
      <c r="A119" s="21"/>
      <c r="B119" s="21" t="s">
        <v>183</v>
      </c>
      <c r="C119" s="21"/>
      <c r="D119" s="21"/>
      <c r="E119" s="21"/>
      <c r="F119" s="21" t="s">
        <v>182</v>
      </c>
      <c r="G119" s="21"/>
      <c r="H119" s="21"/>
      <c r="I119" s="21"/>
      <c r="J119" s="22"/>
    </row>
    <row r="120" spans="1:10" x14ac:dyDescent="0.25">
      <c r="A120" s="22"/>
      <c r="B120" s="22"/>
      <c r="C120" s="22"/>
      <c r="D120" s="22"/>
      <c r="E120" s="22"/>
      <c r="F120" s="22"/>
      <c r="G120" s="22"/>
      <c r="H120" s="22"/>
      <c r="I120" s="22"/>
      <c r="J120" s="22"/>
    </row>
    <row r="121" spans="1:10" x14ac:dyDescent="0.25">
      <c r="A121" s="22"/>
      <c r="B121" s="22"/>
      <c r="C121" s="22"/>
      <c r="D121" s="22"/>
      <c r="E121" s="22"/>
      <c r="F121" s="22"/>
      <c r="G121" s="22"/>
      <c r="H121" s="22"/>
      <c r="I121" s="22"/>
      <c r="J121" s="22"/>
    </row>
    <row r="122" spans="1:10" x14ac:dyDescent="0.25">
      <c r="A122" s="22"/>
      <c r="B122" s="22"/>
      <c r="C122" s="22"/>
      <c r="D122" s="22"/>
      <c r="E122" s="22"/>
      <c r="F122" s="22"/>
      <c r="G122" s="22"/>
      <c r="H122" s="22"/>
      <c r="I122" s="22"/>
      <c r="J122" s="22"/>
    </row>
    <row r="123" spans="1:10" x14ac:dyDescent="0.25">
      <c r="A123" s="22"/>
      <c r="B123" s="22"/>
      <c r="C123" s="22"/>
      <c r="D123" s="22"/>
      <c r="E123" s="22"/>
      <c r="F123" s="22"/>
      <c r="G123" s="22"/>
      <c r="H123" s="22"/>
      <c r="I123" s="22"/>
      <c r="J123" s="22"/>
    </row>
    <row r="124" spans="1:10" x14ac:dyDescent="0.25">
      <c r="A124" s="22"/>
      <c r="B124" s="22"/>
      <c r="C124" s="22"/>
      <c r="D124" s="22"/>
      <c r="E124" s="22"/>
      <c r="F124" s="22"/>
      <c r="G124" s="22"/>
      <c r="H124" s="22"/>
      <c r="I124" s="22"/>
      <c r="J124" s="22"/>
    </row>
    <row r="125" spans="1:10" x14ac:dyDescent="0.25">
      <c r="A125" s="22"/>
      <c r="B125" s="22"/>
      <c r="C125" s="22"/>
      <c r="D125" s="22"/>
      <c r="E125" s="22"/>
      <c r="F125" s="22"/>
      <c r="G125" s="22"/>
      <c r="H125" s="22"/>
      <c r="I125" s="22"/>
      <c r="J125" s="22"/>
    </row>
    <row r="126" spans="1:10" x14ac:dyDescent="0.25">
      <c r="A126" s="22"/>
      <c r="B126" s="22"/>
      <c r="C126" s="22"/>
      <c r="D126" s="22"/>
      <c r="E126" s="22"/>
      <c r="F126" s="22"/>
      <c r="G126" s="22"/>
      <c r="H126" s="22"/>
      <c r="I126" s="22"/>
      <c r="J126" s="22"/>
    </row>
    <row r="127" spans="1:10" x14ac:dyDescent="0.25">
      <c r="A127" s="22"/>
      <c r="B127" s="22"/>
      <c r="C127" s="22"/>
      <c r="D127" s="22"/>
      <c r="E127" s="22"/>
      <c r="F127" s="22"/>
      <c r="G127" s="22"/>
      <c r="H127" s="22"/>
      <c r="I127" s="22"/>
      <c r="J127" s="22"/>
    </row>
    <row r="128" spans="1:10" x14ac:dyDescent="0.25">
      <c r="A128" s="22"/>
      <c r="B128" s="22"/>
      <c r="C128" s="22"/>
      <c r="D128" s="22"/>
      <c r="E128" s="22"/>
      <c r="F128" s="22"/>
      <c r="G128" s="22"/>
      <c r="H128" s="22"/>
      <c r="I128" s="22"/>
      <c r="J128" s="22"/>
    </row>
    <row r="129" spans="1:10" x14ac:dyDescent="0.25">
      <c r="A129" s="22"/>
      <c r="B129" s="22"/>
      <c r="C129" s="22"/>
      <c r="D129" s="22"/>
      <c r="E129" s="22"/>
      <c r="F129" s="22"/>
      <c r="G129" s="22"/>
      <c r="H129" s="22"/>
      <c r="I129" s="22"/>
      <c r="J129" s="22"/>
    </row>
    <row r="130" spans="1:10" x14ac:dyDescent="0.25">
      <c r="A130" s="22"/>
      <c r="B130" s="22"/>
      <c r="C130" s="22"/>
      <c r="D130" s="22"/>
      <c r="E130" s="22"/>
      <c r="F130" s="22"/>
      <c r="G130" s="22"/>
      <c r="H130" s="22"/>
      <c r="I130" s="22"/>
      <c r="J130" s="22"/>
    </row>
    <row r="131" spans="1:10" x14ac:dyDescent="0.25">
      <c r="A131" s="22"/>
      <c r="B131" s="22"/>
      <c r="C131" s="22"/>
      <c r="D131" s="22"/>
      <c r="E131" s="22"/>
      <c r="F131" s="22"/>
      <c r="G131" s="22"/>
      <c r="H131" s="22"/>
      <c r="I131" s="22"/>
      <c r="J131" s="22"/>
    </row>
    <row r="132" spans="1:10" x14ac:dyDescent="0.25">
      <c r="A132" s="22"/>
      <c r="B132" s="22"/>
      <c r="C132" s="22"/>
      <c r="D132" s="22"/>
      <c r="E132" s="22"/>
      <c r="F132" s="22"/>
      <c r="G132" s="22"/>
      <c r="H132" s="22"/>
      <c r="I132" s="22"/>
      <c r="J132" s="22"/>
    </row>
    <row r="133" spans="1:10" x14ac:dyDescent="0.25">
      <c r="A133" s="22"/>
      <c r="B133" s="22"/>
      <c r="C133" s="22"/>
      <c r="D133" s="22"/>
      <c r="E133" s="22"/>
      <c r="F133" s="22"/>
      <c r="G133" s="22"/>
      <c r="H133" s="22"/>
      <c r="I133" s="22"/>
      <c r="J133" s="22"/>
    </row>
    <row r="134" spans="1:10" x14ac:dyDescent="0.25">
      <c r="A134" s="22"/>
      <c r="B134" s="22"/>
      <c r="C134" s="22"/>
      <c r="D134" s="22"/>
      <c r="E134" s="22"/>
      <c r="F134" s="22"/>
      <c r="G134" s="22"/>
      <c r="H134" s="22"/>
      <c r="I134" s="22"/>
      <c r="J134" s="22"/>
    </row>
    <row r="135" spans="1:10" x14ac:dyDescent="0.25">
      <c r="A135" s="22"/>
      <c r="B135" s="22"/>
      <c r="C135" s="22"/>
      <c r="D135" s="22"/>
      <c r="E135" s="22"/>
      <c r="F135" s="22"/>
      <c r="G135" s="22"/>
      <c r="H135" s="22"/>
      <c r="I135" s="22"/>
      <c r="J135" s="22"/>
    </row>
    <row r="136" spans="1:10" x14ac:dyDescent="0.25">
      <c r="A136" s="22"/>
      <c r="B136" s="22"/>
      <c r="C136" s="22"/>
      <c r="D136" s="22"/>
      <c r="E136" s="22"/>
      <c r="F136" s="22"/>
      <c r="G136" s="22"/>
      <c r="H136" s="22"/>
      <c r="I136" s="22"/>
      <c r="J136" s="22"/>
    </row>
    <row r="137" spans="1:10" x14ac:dyDescent="0.25">
      <c r="A137" s="22"/>
      <c r="B137" s="22"/>
      <c r="C137" s="22"/>
      <c r="D137" s="22"/>
      <c r="E137" s="22"/>
      <c r="F137" s="22"/>
      <c r="G137" s="22"/>
      <c r="H137" s="22"/>
      <c r="I137" s="22"/>
      <c r="J137" s="22"/>
    </row>
    <row r="138" spans="1:10" x14ac:dyDescent="0.25">
      <c r="A138" s="22"/>
      <c r="B138" s="22"/>
      <c r="C138" s="22"/>
      <c r="D138" s="22"/>
      <c r="E138" s="22"/>
      <c r="F138" s="22"/>
      <c r="G138" s="22"/>
      <c r="H138" s="22"/>
      <c r="I138" s="22"/>
      <c r="J138" s="22"/>
    </row>
    <row r="139" spans="1:10" x14ac:dyDescent="0.25">
      <c r="A139" s="22"/>
      <c r="B139" s="22"/>
      <c r="C139" s="22"/>
      <c r="D139" s="22"/>
      <c r="E139" s="22"/>
      <c r="F139" s="22"/>
      <c r="G139" s="22"/>
      <c r="H139" s="22"/>
      <c r="I139" s="22"/>
      <c r="J139" s="22"/>
    </row>
    <row r="140" spans="1:10" x14ac:dyDescent="0.25">
      <c r="A140" s="22"/>
      <c r="B140" s="22"/>
      <c r="C140" s="22"/>
      <c r="D140" s="22"/>
      <c r="E140" s="22"/>
      <c r="F140" s="22"/>
      <c r="G140" s="22"/>
      <c r="H140" s="22"/>
      <c r="I140" s="22"/>
      <c r="J140" s="22"/>
    </row>
    <row r="141" spans="1:10" x14ac:dyDescent="0.25">
      <c r="A141" s="22"/>
      <c r="B141" s="22"/>
      <c r="C141" s="22"/>
      <c r="D141" s="22"/>
      <c r="E141" s="22"/>
      <c r="F141" s="22"/>
      <c r="G141" s="22"/>
      <c r="H141" s="22"/>
      <c r="I141" s="22"/>
      <c r="J141" s="22"/>
    </row>
    <row r="142" spans="1:10" x14ac:dyDescent="0.25">
      <c r="A142" s="22"/>
      <c r="B142" s="22"/>
      <c r="C142" s="22"/>
      <c r="D142" s="22"/>
      <c r="E142" s="22"/>
      <c r="F142" s="22"/>
      <c r="G142" s="22"/>
      <c r="H142" s="22"/>
      <c r="I142" s="22"/>
      <c r="J142" s="22"/>
    </row>
    <row r="143" spans="1:10" x14ac:dyDescent="0.25">
      <c r="A143" s="22"/>
      <c r="B143" s="22"/>
      <c r="C143" s="22"/>
      <c r="D143" s="22"/>
      <c r="E143" s="22"/>
      <c r="F143" s="22"/>
      <c r="G143" s="22"/>
      <c r="H143" s="22"/>
      <c r="I143" s="22"/>
      <c r="J143" s="22"/>
    </row>
    <row r="144" spans="1:10" x14ac:dyDescent="0.25">
      <c r="A144" s="22"/>
      <c r="B144" s="22"/>
      <c r="C144" s="22"/>
      <c r="D144" s="22"/>
      <c r="E144" s="22"/>
      <c r="F144" s="22"/>
      <c r="G144" s="22"/>
      <c r="H144" s="22"/>
      <c r="I144" s="22"/>
      <c r="J144" s="22"/>
    </row>
    <row r="145" spans="1:10" x14ac:dyDescent="0.25">
      <c r="A145" s="22"/>
      <c r="B145" s="22"/>
      <c r="C145" s="22"/>
      <c r="D145" s="22"/>
      <c r="E145" s="22"/>
      <c r="F145" s="22"/>
      <c r="G145" s="22"/>
      <c r="H145" s="22"/>
      <c r="I145" s="22"/>
      <c r="J145" s="22"/>
    </row>
    <row r="146" spans="1:10" x14ac:dyDescent="0.25">
      <c r="A146" s="22"/>
      <c r="B146" s="22"/>
      <c r="C146" s="22"/>
      <c r="D146" s="22"/>
      <c r="E146" s="22"/>
      <c r="F146" s="22"/>
      <c r="G146" s="22"/>
      <c r="H146" s="22"/>
      <c r="I146" s="22"/>
      <c r="J146" s="22"/>
    </row>
    <row r="147" spans="1:10" x14ac:dyDescent="0.25">
      <c r="A147" s="22"/>
      <c r="B147" s="22"/>
      <c r="C147" s="22"/>
      <c r="D147" s="22"/>
      <c r="E147" s="22"/>
      <c r="F147" s="22"/>
      <c r="G147" s="22"/>
      <c r="H147" s="22"/>
      <c r="I147" s="22"/>
      <c r="J147" s="22"/>
    </row>
    <row r="148" spans="1:10" x14ac:dyDescent="0.25">
      <c r="A148" s="22"/>
      <c r="B148" s="22"/>
      <c r="C148" s="22"/>
      <c r="D148" s="22"/>
      <c r="E148" s="22"/>
      <c r="F148" s="22"/>
      <c r="G148" s="22"/>
      <c r="H148" s="22"/>
      <c r="I148" s="22"/>
      <c r="J148" s="22"/>
    </row>
    <row r="149" spans="1:10" x14ac:dyDescent="0.25">
      <c r="A149" s="22"/>
      <c r="B149" s="22"/>
      <c r="C149" s="22"/>
      <c r="D149" s="22"/>
      <c r="E149" s="22"/>
      <c r="F149" s="22"/>
      <c r="G149" s="22"/>
      <c r="H149" s="22"/>
      <c r="I149" s="22"/>
      <c r="J149" s="22"/>
    </row>
    <row r="150" spans="1:10" x14ac:dyDescent="0.25">
      <c r="A150" s="22"/>
      <c r="B150" s="22"/>
      <c r="C150" s="22"/>
      <c r="D150" s="22"/>
      <c r="E150" s="22"/>
      <c r="F150" s="22"/>
      <c r="G150" s="22"/>
      <c r="H150" s="22"/>
      <c r="I150" s="22"/>
      <c r="J150" s="22"/>
    </row>
    <row r="151" spans="1:10" x14ac:dyDescent="0.25">
      <c r="A151" s="22"/>
      <c r="B151" s="22"/>
      <c r="C151" s="22"/>
      <c r="D151" s="22"/>
      <c r="E151" s="22"/>
      <c r="F151" s="22"/>
      <c r="G151" s="22"/>
      <c r="H151" s="22"/>
      <c r="I151" s="22"/>
      <c r="J151" s="22"/>
    </row>
    <row r="152" spans="1:10" x14ac:dyDescent="0.25">
      <c r="A152" s="22"/>
      <c r="B152" s="22"/>
      <c r="C152" s="22"/>
      <c r="D152" s="22"/>
      <c r="E152" s="22"/>
      <c r="F152" s="22"/>
      <c r="G152" s="22"/>
      <c r="H152" s="22"/>
      <c r="I152" s="22"/>
      <c r="J152" s="22"/>
    </row>
    <row r="153" spans="1:10" x14ac:dyDescent="0.25">
      <c r="A153" s="22"/>
      <c r="B153" s="22"/>
      <c r="C153" s="22"/>
      <c r="D153" s="22"/>
      <c r="E153" s="22"/>
      <c r="F153" s="22"/>
      <c r="G153" s="22"/>
      <c r="H153" s="22"/>
      <c r="I153" s="22"/>
      <c r="J153" s="22"/>
    </row>
    <row r="154" spans="1:10" x14ac:dyDescent="0.25">
      <c r="A154" s="22"/>
      <c r="B154" s="22"/>
      <c r="C154" s="22"/>
      <c r="D154" s="22"/>
      <c r="E154" s="22"/>
      <c r="F154" s="22"/>
      <c r="G154" s="22"/>
      <c r="H154" s="22"/>
      <c r="I154" s="22"/>
      <c r="J154" s="22"/>
    </row>
    <row r="155" spans="1:10" x14ac:dyDescent="0.25">
      <c r="A155" s="22"/>
      <c r="B155" s="22"/>
      <c r="C155" s="22"/>
      <c r="D155" s="22"/>
      <c r="E155" s="22"/>
      <c r="F155" s="22"/>
      <c r="G155" s="22"/>
      <c r="H155" s="22"/>
      <c r="I155" s="22"/>
      <c r="J155" s="22"/>
    </row>
    <row r="156" spans="1:10" x14ac:dyDescent="0.25">
      <c r="A156" s="22"/>
      <c r="B156" s="22"/>
      <c r="C156" s="22"/>
      <c r="D156" s="22"/>
      <c r="E156" s="22"/>
      <c r="F156" s="22"/>
      <c r="G156" s="22"/>
      <c r="H156" s="22"/>
      <c r="I156" s="22"/>
      <c r="J156" s="22"/>
    </row>
    <row r="157" spans="1:10" x14ac:dyDescent="0.25">
      <c r="A157" s="22"/>
      <c r="B157" s="22"/>
      <c r="C157" s="22"/>
      <c r="D157" s="22"/>
      <c r="E157" s="22"/>
      <c r="F157" s="22"/>
      <c r="G157" s="22"/>
      <c r="H157" s="22"/>
      <c r="I157" s="22"/>
      <c r="J157" s="22"/>
    </row>
    <row r="158" spans="1:10" x14ac:dyDescent="0.25">
      <c r="A158" s="22"/>
      <c r="B158" s="22"/>
      <c r="C158" s="22"/>
      <c r="D158" s="22"/>
      <c r="E158" s="22"/>
      <c r="F158" s="22"/>
      <c r="G158" s="22"/>
      <c r="H158" s="22"/>
      <c r="I158" s="22"/>
      <c r="J158" s="22"/>
    </row>
    <row r="159" spans="1:10" x14ac:dyDescent="0.25">
      <c r="A159" s="22"/>
      <c r="B159" s="22"/>
      <c r="C159" s="22"/>
      <c r="D159" s="22"/>
      <c r="E159" s="22"/>
      <c r="F159" s="22"/>
      <c r="G159" s="22"/>
      <c r="H159" s="22"/>
      <c r="I159" s="22"/>
      <c r="J159" s="22"/>
    </row>
    <row r="160" spans="1:10" x14ac:dyDescent="0.25">
      <c r="A160" s="22"/>
      <c r="B160" s="22"/>
      <c r="C160" s="22"/>
      <c r="D160" s="22"/>
      <c r="E160" s="22"/>
      <c r="F160" s="22"/>
      <c r="G160" s="22"/>
      <c r="H160" s="22"/>
      <c r="I160" s="22"/>
      <c r="J160" s="22"/>
    </row>
    <row r="161" spans="1:10" x14ac:dyDescent="0.25">
      <c r="A161" s="22"/>
      <c r="B161" s="22"/>
      <c r="C161" s="22"/>
      <c r="D161" s="22"/>
      <c r="E161" s="22"/>
      <c r="F161" s="22"/>
      <c r="G161" s="22"/>
      <c r="H161" s="22"/>
      <c r="I161" s="22"/>
      <c r="J161" s="22"/>
    </row>
    <row r="162" spans="1:10" x14ac:dyDescent="0.25">
      <c r="A162" s="22"/>
      <c r="B162" s="22"/>
      <c r="C162" s="22"/>
      <c r="D162" s="22"/>
      <c r="E162" s="22"/>
      <c r="F162" s="22"/>
      <c r="G162" s="22"/>
      <c r="H162" s="22"/>
      <c r="I162" s="22"/>
      <c r="J162" s="22"/>
    </row>
    <row r="163" spans="1:10" x14ac:dyDescent="0.25">
      <c r="A163" s="22"/>
      <c r="B163" s="22"/>
      <c r="C163" s="22"/>
      <c r="D163" s="22"/>
      <c r="E163" s="22"/>
      <c r="F163" s="22"/>
      <c r="G163" s="22"/>
      <c r="H163" s="22"/>
      <c r="I163" s="22"/>
      <c r="J163" s="22"/>
    </row>
    <row r="164" spans="1:10" x14ac:dyDescent="0.25">
      <c r="A164" s="22"/>
      <c r="B164" s="22"/>
      <c r="C164" s="22"/>
      <c r="D164" s="22"/>
      <c r="E164" s="22"/>
      <c r="F164" s="22"/>
      <c r="G164" s="22"/>
      <c r="H164" s="22"/>
      <c r="I164" s="22"/>
      <c r="J164" s="22"/>
    </row>
    <row r="165" spans="1:10" x14ac:dyDescent="0.25">
      <c r="A165" s="22"/>
      <c r="B165" s="22"/>
      <c r="C165" s="22"/>
      <c r="D165" s="22"/>
      <c r="E165" s="22"/>
      <c r="F165" s="22"/>
      <c r="G165" s="22"/>
      <c r="H165" s="22"/>
      <c r="I165" s="22"/>
      <c r="J165" s="22"/>
    </row>
    <row r="166" spans="1:10" x14ac:dyDescent="0.25">
      <c r="A166" s="22"/>
      <c r="B166" s="22"/>
      <c r="C166" s="22"/>
      <c r="D166" s="22"/>
      <c r="E166" s="22"/>
      <c r="F166" s="22"/>
      <c r="G166" s="22"/>
      <c r="H166" s="22"/>
      <c r="I166" s="22"/>
      <c r="J166" s="22"/>
    </row>
    <row r="167" spans="1:10" x14ac:dyDescent="0.25">
      <c r="A167" s="22"/>
      <c r="B167" s="22"/>
      <c r="C167" s="22"/>
      <c r="D167" s="22"/>
      <c r="E167" s="22"/>
      <c r="F167" s="22"/>
      <c r="G167" s="22"/>
      <c r="H167" s="22"/>
      <c r="I167" s="22"/>
      <c r="J167" s="22"/>
    </row>
    <row r="168" spans="1:10" x14ac:dyDescent="0.25">
      <c r="A168" s="22"/>
      <c r="B168" s="22"/>
      <c r="C168" s="22"/>
      <c r="D168" s="22"/>
      <c r="E168" s="22"/>
      <c r="F168" s="22"/>
      <c r="G168" s="22"/>
      <c r="H168" s="22"/>
      <c r="I168" s="22"/>
      <c r="J168" s="22"/>
    </row>
    <row r="169" spans="1:10" x14ac:dyDescent="0.25">
      <c r="A169" s="22"/>
      <c r="B169" s="22"/>
      <c r="C169" s="22"/>
      <c r="D169" s="22"/>
      <c r="E169" s="22"/>
      <c r="F169" s="22"/>
      <c r="G169" s="22"/>
      <c r="H169" s="22"/>
      <c r="I169" s="22"/>
      <c r="J169" s="22"/>
    </row>
    <row r="170" spans="1:10" x14ac:dyDescent="0.25">
      <c r="A170" s="22"/>
      <c r="B170" s="22"/>
      <c r="C170" s="22"/>
      <c r="D170" s="22"/>
      <c r="E170" s="22"/>
      <c r="F170" s="22"/>
      <c r="G170" s="22"/>
      <c r="H170" s="22"/>
      <c r="I170" s="22"/>
      <c r="J170" s="22"/>
    </row>
    <row r="171" spans="1:10" x14ac:dyDescent="0.25">
      <c r="A171" s="22"/>
      <c r="B171" s="22"/>
      <c r="C171" s="22"/>
      <c r="D171" s="22"/>
      <c r="E171" s="22"/>
      <c r="F171" s="22"/>
      <c r="G171" s="22"/>
      <c r="H171" s="22"/>
      <c r="I171" s="22"/>
      <c r="J171" s="22"/>
    </row>
    <row r="172" spans="1:10" x14ac:dyDescent="0.25">
      <c r="A172" s="22"/>
      <c r="B172" s="22"/>
      <c r="C172" s="22"/>
      <c r="D172" s="22"/>
      <c r="E172" s="22"/>
      <c r="F172" s="22"/>
      <c r="G172" s="22"/>
      <c r="H172" s="22"/>
      <c r="I172" s="22"/>
      <c r="J172" s="22"/>
    </row>
    <row r="173" spans="1:10" x14ac:dyDescent="0.25">
      <c r="A173" s="22"/>
      <c r="B173" s="22"/>
      <c r="C173" s="22"/>
      <c r="D173" s="22"/>
      <c r="E173" s="22"/>
      <c r="F173" s="22"/>
      <c r="G173" s="22"/>
      <c r="H173" s="22"/>
      <c r="I173" s="22"/>
      <c r="J173" s="22"/>
    </row>
    <row r="174" spans="1:10" x14ac:dyDescent="0.25">
      <c r="A174" s="22"/>
      <c r="B174" s="22"/>
      <c r="C174" s="22"/>
      <c r="D174" s="22"/>
      <c r="E174" s="22"/>
      <c r="F174" s="22"/>
      <c r="G174" s="22"/>
      <c r="H174" s="22"/>
      <c r="I174" s="22"/>
      <c r="J174" s="22"/>
    </row>
    <row r="175" spans="1:10" x14ac:dyDescent="0.25">
      <c r="A175" s="22"/>
      <c r="B175" s="22"/>
      <c r="C175" s="22"/>
      <c r="D175" s="22"/>
      <c r="E175" s="22"/>
      <c r="F175" s="22"/>
      <c r="G175" s="22"/>
      <c r="H175" s="22"/>
      <c r="I175" s="22"/>
      <c r="J175" s="22"/>
    </row>
  </sheetData>
  <mergeCells count="5">
    <mergeCell ref="D7:F7"/>
    <mergeCell ref="D8:F8"/>
    <mergeCell ref="B10:H17"/>
    <mergeCell ref="B18:H19"/>
    <mergeCell ref="B20:H20"/>
  </mergeCells>
  <pageMargins left="0.7" right="0.7" top="0.75" bottom="0.75" header="0.3" footer="0.3"/>
  <pageSetup paperSize="9" scale="98" orientation="landscape" horizontalDpi="360" verticalDpi="360" r:id="rId1"/>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topLeftCell="A19" zoomScale="60" zoomScaleNormal="100" workbookViewId="0">
      <selection activeCell="B10" sqref="B10:H16"/>
    </sheetView>
  </sheetViews>
  <sheetFormatPr defaultRowHeight="15" x14ac:dyDescent="0.25"/>
  <cols>
    <col min="1" max="1" width="4.5703125" customWidth="1"/>
    <col min="2" max="2" width="28.7109375" customWidth="1"/>
    <col min="3" max="3" width="10.5703125" customWidth="1"/>
    <col min="4" max="4" width="12" customWidth="1"/>
    <col min="5" max="5" width="19.140625" customWidth="1"/>
    <col min="6" max="6" width="15.7109375" customWidth="1"/>
    <col min="7" max="7" width="23.85546875" customWidth="1"/>
    <col min="12" max="12" width="15.7109375" customWidth="1"/>
    <col min="13" max="13" width="15.5703125" bestFit="1" customWidth="1"/>
  </cols>
  <sheetData>
    <row r="1" spans="1:10" ht="18" x14ac:dyDescent="0.25">
      <c r="A1" s="34"/>
      <c r="B1" s="34"/>
      <c r="C1" s="34"/>
      <c r="D1" s="34"/>
      <c r="E1" s="34"/>
      <c r="F1" s="34"/>
      <c r="G1" s="34"/>
      <c r="H1" s="34"/>
      <c r="I1" s="34"/>
      <c r="J1" s="22"/>
    </row>
    <row r="2" spans="1:10" ht="18" x14ac:dyDescent="0.25">
      <c r="A2" s="34"/>
      <c r="B2" s="34"/>
      <c r="C2" s="34"/>
      <c r="D2" s="34"/>
      <c r="E2" s="34"/>
      <c r="F2" s="34"/>
      <c r="G2" s="34"/>
      <c r="H2" s="34"/>
      <c r="I2" s="34"/>
      <c r="J2" s="22"/>
    </row>
    <row r="3" spans="1:10" ht="18" x14ac:dyDescent="0.25">
      <c r="A3" s="34"/>
      <c r="B3" s="34"/>
      <c r="C3" s="34"/>
      <c r="D3" s="34"/>
      <c r="E3" s="34"/>
      <c r="F3" s="34"/>
      <c r="G3" s="34" t="s">
        <v>134</v>
      </c>
      <c r="H3" s="34"/>
      <c r="I3" s="34"/>
      <c r="J3" s="22"/>
    </row>
    <row r="4" spans="1:10" ht="18" x14ac:dyDescent="0.25">
      <c r="A4" s="34"/>
      <c r="B4" s="34"/>
      <c r="C4" s="34"/>
      <c r="D4" s="34"/>
      <c r="E4" s="34"/>
      <c r="F4" s="34" t="s">
        <v>135</v>
      </c>
      <c r="G4" s="34"/>
      <c r="H4" s="34"/>
      <c r="I4" s="34"/>
      <c r="J4" s="22"/>
    </row>
    <row r="5" spans="1:10" ht="18" x14ac:dyDescent="0.25">
      <c r="A5" s="34"/>
      <c r="B5" s="34"/>
      <c r="C5" s="34"/>
      <c r="D5" s="34"/>
      <c r="E5" s="34"/>
      <c r="F5" s="34" t="s">
        <v>132</v>
      </c>
      <c r="G5" s="34" t="s">
        <v>136</v>
      </c>
      <c r="H5" s="34"/>
      <c r="I5" s="34"/>
      <c r="J5" s="22"/>
    </row>
    <row r="6" spans="1:10" ht="18" x14ac:dyDescent="0.25">
      <c r="A6" s="34"/>
      <c r="B6" s="34"/>
      <c r="C6" s="34"/>
      <c r="D6" s="34"/>
      <c r="E6" s="34"/>
      <c r="F6" s="34"/>
      <c r="G6" s="34"/>
      <c r="H6" s="34"/>
      <c r="I6" s="34"/>
      <c r="J6" s="22"/>
    </row>
    <row r="7" spans="1:10" ht="18" x14ac:dyDescent="0.25">
      <c r="A7" s="34"/>
      <c r="B7" s="34"/>
      <c r="C7" s="34"/>
      <c r="D7" s="54" t="s">
        <v>92</v>
      </c>
      <c r="E7" s="54"/>
      <c r="F7" s="54"/>
      <c r="G7" s="34"/>
      <c r="H7" s="34"/>
      <c r="I7" s="34"/>
      <c r="J7" s="22"/>
    </row>
    <row r="8" spans="1:10" ht="18" x14ac:dyDescent="0.25">
      <c r="A8" s="34"/>
      <c r="B8" s="34"/>
      <c r="C8" s="34"/>
      <c r="D8" s="55"/>
      <c r="E8" s="54"/>
      <c r="F8" s="54"/>
      <c r="G8" s="34"/>
      <c r="H8" s="34"/>
      <c r="I8" s="34"/>
      <c r="J8" s="22"/>
    </row>
    <row r="9" spans="1:10" ht="18" x14ac:dyDescent="0.25">
      <c r="A9" s="34"/>
      <c r="B9" s="34"/>
      <c r="C9" s="34"/>
      <c r="D9" s="34"/>
      <c r="E9" s="34"/>
      <c r="F9" s="34"/>
      <c r="G9" s="34"/>
      <c r="H9" s="34"/>
      <c r="I9" s="34"/>
      <c r="J9" s="22"/>
    </row>
    <row r="10" spans="1:10" ht="39" customHeight="1" x14ac:dyDescent="0.25">
      <c r="A10" s="34"/>
      <c r="B10" s="56" t="s">
        <v>199</v>
      </c>
      <c r="C10" s="56"/>
      <c r="D10" s="56"/>
      <c r="E10" s="56"/>
      <c r="F10" s="56"/>
      <c r="G10" s="56"/>
      <c r="H10" s="56"/>
      <c r="I10" s="34"/>
      <c r="J10" s="22"/>
    </row>
    <row r="11" spans="1:10" ht="45" customHeight="1" x14ac:dyDescent="0.25">
      <c r="A11" s="34"/>
      <c r="B11" s="56"/>
      <c r="C11" s="56"/>
      <c r="D11" s="56"/>
      <c r="E11" s="56"/>
      <c r="F11" s="56"/>
      <c r="G11" s="56"/>
      <c r="H11" s="56"/>
      <c r="I11" s="34"/>
      <c r="J11" s="22"/>
    </row>
    <row r="12" spans="1:10" ht="45" customHeight="1" x14ac:dyDescent="0.25">
      <c r="A12" s="34"/>
      <c r="B12" s="56"/>
      <c r="C12" s="56"/>
      <c r="D12" s="56"/>
      <c r="E12" s="56"/>
      <c r="F12" s="56"/>
      <c r="G12" s="56"/>
      <c r="H12" s="56"/>
      <c r="I12" s="34"/>
      <c r="J12" s="22"/>
    </row>
    <row r="13" spans="1:10" ht="45" customHeight="1" x14ac:dyDescent="0.25">
      <c r="A13" s="34"/>
      <c r="B13" s="56"/>
      <c r="C13" s="56"/>
      <c r="D13" s="56"/>
      <c r="E13" s="56"/>
      <c r="F13" s="56"/>
      <c r="G13" s="56"/>
      <c r="H13" s="56"/>
      <c r="I13" s="34"/>
      <c r="J13" s="22"/>
    </row>
    <row r="14" spans="1:10" ht="32.25" customHeight="1" x14ac:dyDescent="0.25">
      <c r="A14" s="34"/>
      <c r="B14" s="56"/>
      <c r="C14" s="56"/>
      <c r="D14" s="56"/>
      <c r="E14" s="56"/>
      <c r="F14" s="56"/>
      <c r="G14" s="56"/>
      <c r="H14" s="56"/>
      <c r="I14" s="34"/>
      <c r="J14" s="22"/>
    </row>
    <row r="15" spans="1:10" ht="39" hidden="1" customHeight="1" x14ac:dyDescent="0.25">
      <c r="A15" s="34"/>
      <c r="B15" s="56"/>
      <c r="C15" s="56"/>
      <c r="D15" s="56"/>
      <c r="E15" s="56"/>
      <c r="F15" s="56"/>
      <c r="G15" s="56"/>
      <c r="H15" s="56"/>
      <c r="I15" s="34"/>
      <c r="J15" s="22"/>
    </row>
    <row r="16" spans="1:10" ht="39" hidden="1" customHeight="1" x14ac:dyDescent="0.25">
      <c r="A16" s="34"/>
      <c r="B16" s="56"/>
      <c r="C16" s="56"/>
      <c r="D16" s="56"/>
      <c r="E16" s="56"/>
      <c r="F16" s="56"/>
      <c r="G16" s="56"/>
      <c r="H16" s="56"/>
      <c r="I16" s="34"/>
      <c r="J16" s="22"/>
    </row>
    <row r="17" spans="1:10" ht="14.25" hidden="1" customHeight="1" x14ac:dyDescent="0.25">
      <c r="A17" s="34"/>
      <c r="B17" s="57"/>
      <c r="C17" s="56"/>
      <c r="D17" s="56"/>
      <c r="E17" s="56"/>
      <c r="F17" s="56"/>
      <c r="G17" s="56"/>
      <c r="H17" s="56"/>
      <c r="I17" s="34"/>
      <c r="J17" s="22"/>
    </row>
    <row r="18" spans="1:10" ht="39" hidden="1" customHeight="1" x14ac:dyDescent="0.25">
      <c r="A18" s="34"/>
      <c r="B18" s="34"/>
      <c r="C18" s="34"/>
      <c r="D18" s="34"/>
      <c r="E18" s="34"/>
      <c r="F18" s="34"/>
      <c r="G18" s="34"/>
      <c r="H18" s="34"/>
      <c r="I18" s="34"/>
      <c r="J18" s="22"/>
    </row>
    <row r="19" spans="1:10" ht="54" x14ac:dyDescent="0.25">
      <c r="A19" s="35" t="s">
        <v>85</v>
      </c>
      <c r="B19" s="35" t="s">
        <v>142</v>
      </c>
      <c r="C19" s="35" t="s">
        <v>143</v>
      </c>
      <c r="D19" s="36" t="s">
        <v>144</v>
      </c>
      <c r="E19" s="35" t="s">
        <v>193</v>
      </c>
      <c r="F19" s="35" t="s">
        <v>88</v>
      </c>
      <c r="G19" s="35" t="s">
        <v>194</v>
      </c>
      <c r="H19" s="37"/>
      <c r="I19" s="37"/>
      <c r="J19" s="22"/>
    </row>
    <row r="20" spans="1:10" ht="47.25" customHeight="1" x14ac:dyDescent="0.25">
      <c r="A20" s="38">
        <v>1</v>
      </c>
      <c r="B20" s="39" t="s">
        <v>201</v>
      </c>
      <c r="C20" s="38" t="s">
        <v>100</v>
      </c>
      <c r="D20" s="40">
        <v>50</v>
      </c>
      <c r="E20" s="41">
        <v>750000</v>
      </c>
      <c r="F20" s="41">
        <f>D20*E20</f>
        <v>37500000</v>
      </c>
      <c r="G20" s="38" t="s">
        <v>200</v>
      </c>
      <c r="H20" s="42"/>
      <c r="I20" s="42"/>
      <c r="J20" s="22"/>
    </row>
    <row r="21" spans="1:10" ht="27" customHeight="1" x14ac:dyDescent="0.25">
      <c r="A21" s="38"/>
      <c r="B21" s="39"/>
      <c r="C21" s="38"/>
      <c r="D21" s="40"/>
      <c r="E21" s="41"/>
      <c r="F21" s="41">
        <f t="shared" ref="F21" si="0">D21*E21</f>
        <v>0</v>
      </c>
      <c r="G21" s="38"/>
      <c r="H21" s="42"/>
      <c r="I21" s="42"/>
      <c r="J21" s="22"/>
    </row>
    <row r="22" spans="1:10" ht="27" customHeight="1" x14ac:dyDescent="0.25">
      <c r="A22" s="38"/>
      <c r="B22" s="43"/>
      <c r="C22" s="38"/>
      <c r="D22" s="40"/>
      <c r="E22" s="44"/>
      <c r="F22" s="41">
        <f>SUM(F20:F21)</f>
        <v>37500000</v>
      </c>
      <c r="G22" s="38"/>
      <c r="H22" s="42"/>
      <c r="I22" s="42"/>
      <c r="J22" s="22"/>
    </row>
    <row r="23" spans="1:10" ht="18" x14ac:dyDescent="0.25">
      <c r="A23" s="34"/>
      <c r="B23" s="34"/>
      <c r="C23" s="34"/>
      <c r="D23" s="34"/>
      <c r="E23" s="45"/>
      <c r="F23" s="46"/>
      <c r="G23" s="34"/>
      <c r="H23" s="34"/>
      <c r="I23" s="34"/>
      <c r="J23" s="22"/>
    </row>
    <row r="24" spans="1:10" ht="24" customHeight="1" x14ac:dyDescent="0.25">
      <c r="A24" s="34"/>
      <c r="B24" s="34" t="s">
        <v>174</v>
      </c>
      <c r="C24" s="34"/>
      <c r="D24" s="34"/>
      <c r="E24" s="34"/>
      <c r="F24" s="34" t="s">
        <v>175</v>
      </c>
      <c r="G24" s="34"/>
      <c r="H24" s="34"/>
      <c r="I24" s="34"/>
      <c r="J24" s="22"/>
    </row>
    <row r="25" spans="1:10" ht="24" customHeight="1" x14ac:dyDescent="0.25">
      <c r="A25" s="34"/>
      <c r="B25" s="34" t="s">
        <v>202</v>
      </c>
      <c r="C25" s="34"/>
      <c r="D25" s="34"/>
      <c r="E25" s="34"/>
      <c r="F25" s="34" t="s">
        <v>203</v>
      </c>
      <c r="G25" s="34"/>
      <c r="H25" s="34"/>
      <c r="I25" s="34"/>
      <c r="J25" s="22"/>
    </row>
    <row r="26" spans="1:10" ht="24" customHeight="1" x14ac:dyDescent="0.25">
      <c r="A26" s="34"/>
      <c r="B26" s="34" t="s">
        <v>178</v>
      </c>
      <c r="C26" s="34"/>
      <c r="D26" s="34"/>
      <c r="E26" s="34"/>
      <c r="F26" s="34" t="s">
        <v>195</v>
      </c>
      <c r="G26" s="34"/>
      <c r="H26" s="34"/>
      <c r="I26" s="34"/>
      <c r="J26" s="22"/>
    </row>
    <row r="27" spans="1:10" ht="24" customHeight="1" x14ac:dyDescent="0.25">
      <c r="A27" s="34"/>
      <c r="B27" s="34" t="s">
        <v>196</v>
      </c>
      <c r="C27" s="34"/>
      <c r="D27" s="34"/>
      <c r="E27" s="34"/>
      <c r="F27" s="34" t="s">
        <v>204</v>
      </c>
      <c r="G27" s="34"/>
      <c r="H27" s="34"/>
      <c r="I27" s="34"/>
      <c r="J27" s="22"/>
    </row>
    <row r="28" spans="1:10" ht="24" customHeight="1" x14ac:dyDescent="0.25">
      <c r="A28" s="34"/>
      <c r="B28" s="34" t="s">
        <v>197</v>
      </c>
      <c r="C28" s="34"/>
      <c r="D28" s="34"/>
      <c r="E28" s="34"/>
      <c r="F28" s="34" t="s">
        <v>198</v>
      </c>
      <c r="G28" s="34"/>
      <c r="H28" s="34"/>
      <c r="I28" s="34"/>
      <c r="J28" s="22"/>
    </row>
    <row r="29" spans="1:10" ht="24" customHeight="1" x14ac:dyDescent="0.25">
      <c r="A29" s="34"/>
      <c r="B29" s="34"/>
      <c r="C29" s="34"/>
      <c r="D29" s="34"/>
      <c r="E29" s="34"/>
      <c r="F29" s="34"/>
      <c r="G29" s="34"/>
      <c r="H29" s="34"/>
      <c r="I29" s="34"/>
      <c r="J29" s="22"/>
    </row>
    <row r="30" spans="1:10" ht="18" x14ac:dyDescent="0.25">
      <c r="A30" s="34"/>
      <c r="B30" s="34"/>
      <c r="C30" s="34"/>
      <c r="D30" s="34"/>
      <c r="E30" s="34"/>
      <c r="F30" s="34"/>
      <c r="G30" s="34"/>
      <c r="H30" s="34"/>
      <c r="I30" s="34"/>
      <c r="J30" s="22"/>
    </row>
    <row r="31" spans="1:10" ht="18" x14ac:dyDescent="0.25">
      <c r="A31" s="34"/>
      <c r="B31" s="34" t="s">
        <v>205</v>
      </c>
      <c r="C31" s="34"/>
      <c r="D31" s="34"/>
      <c r="E31" s="34"/>
      <c r="F31" s="34"/>
      <c r="G31" s="34"/>
      <c r="H31" s="34"/>
      <c r="I31" s="34"/>
      <c r="J31" s="22"/>
    </row>
    <row r="32" spans="1:10" ht="18" x14ac:dyDescent="0.25">
      <c r="A32" s="34"/>
      <c r="B32" s="34"/>
      <c r="C32" s="34"/>
      <c r="D32" s="34"/>
      <c r="E32" s="34"/>
      <c r="F32" s="34"/>
      <c r="G32" s="34"/>
      <c r="H32" s="34"/>
      <c r="I32" s="34"/>
      <c r="J32" s="22"/>
    </row>
    <row r="33" spans="1:10" x14ac:dyDescent="0.25">
      <c r="A33" s="22"/>
      <c r="B33" s="22"/>
      <c r="C33" s="22"/>
      <c r="D33" s="22"/>
      <c r="E33" s="22"/>
      <c r="F33" s="22"/>
      <c r="G33" s="22"/>
      <c r="H33" s="22"/>
      <c r="I33" s="22"/>
      <c r="J33" s="22"/>
    </row>
    <row r="34" spans="1:10" x14ac:dyDescent="0.25">
      <c r="A34" s="22"/>
      <c r="B34" s="22"/>
      <c r="C34" s="22"/>
      <c r="D34" s="22"/>
      <c r="E34" s="22"/>
      <c r="F34" s="22"/>
      <c r="G34" s="22"/>
      <c r="H34" s="22"/>
      <c r="I34" s="22"/>
      <c r="J34" s="22"/>
    </row>
    <row r="35" spans="1:10" x14ac:dyDescent="0.25">
      <c r="A35" s="22"/>
      <c r="B35" s="22"/>
      <c r="C35" s="22"/>
      <c r="D35" s="22"/>
      <c r="E35" s="22"/>
      <c r="F35" s="22"/>
      <c r="G35" s="22"/>
      <c r="H35" s="22"/>
      <c r="I35" s="22"/>
      <c r="J35" s="22"/>
    </row>
    <row r="36" spans="1:10" x14ac:dyDescent="0.25">
      <c r="A36" s="22"/>
      <c r="B36" s="22"/>
      <c r="C36" s="22"/>
      <c r="D36" s="22"/>
      <c r="E36" s="22"/>
      <c r="F36" s="22"/>
      <c r="G36" s="22"/>
      <c r="H36" s="22"/>
      <c r="I36" s="22"/>
      <c r="J36" s="22"/>
    </row>
    <row r="37" spans="1:10" x14ac:dyDescent="0.25">
      <c r="A37" s="22"/>
      <c r="B37" s="22"/>
      <c r="C37" s="22"/>
      <c r="D37" s="22"/>
      <c r="E37" s="22"/>
      <c r="F37" s="22"/>
      <c r="G37" s="22"/>
      <c r="H37" s="22"/>
      <c r="I37" s="22"/>
      <c r="J37" s="22"/>
    </row>
    <row r="38" spans="1:10" x14ac:dyDescent="0.25">
      <c r="A38" s="22"/>
      <c r="B38" s="22"/>
      <c r="C38" s="22"/>
      <c r="D38" s="22"/>
      <c r="E38" s="22"/>
      <c r="F38" s="22"/>
      <c r="G38" s="22"/>
      <c r="H38" s="22"/>
      <c r="I38" s="22"/>
      <c r="J38" s="22"/>
    </row>
    <row r="39" spans="1:10" x14ac:dyDescent="0.25">
      <c r="A39" s="22"/>
      <c r="B39" s="22"/>
      <c r="C39" s="22"/>
      <c r="D39" s="22"/>
      <c r="E39" s="22"/>
      <c r="F39" s="22"/>
      <c r="G39" s="22"/>
      <c r="H39" s="22"/>
      <c r="I39" s="22"/>
      <c r="J39" s="22"/>
    </row>
    <row r="40" spans="1:10" x14ac:dyDescent="0.25">
      <c r="A40" s="22"/>
      <c r="B40" s="22"/>
      <c r="C40" s="22"/>
      <c r="D40" s="22"/>
      <c r="E40" s="22"/>
      <c r="F40" s="22"/>
      <c r="G40" s="22"/>
      <c r="H40" s="22"/>
      <c r="I40" s="22"/>
      <c r="J40" s="22"/>
    </row>
    <row r="41" spans="1:10" x14ac:dyDescent="0.25">
      <c r="A41" s="22"/>
      <c r="B41" s="22"/>
      <c r="C41" s="22"/>
      <c r="D41" s="22"/>
      <c r="E41" s="22"/>
      <c r="F41" s="22"/>
      <c r="G41" s="22"/>
      <c r="H41" s="22"/>
      <c r="I41" s="22"/>
      <c r="J41" s="22"/>
    </row>
    <row r="42" spans="1:10" x14ac:dyDescent="0.25">
      <c r="A42" s="22"/>
      <c r="B42" s="22"/>
      <c r="C42" s="22"/>
      <c r="D42" s="22"/>
      <c r="E42" s="22"/>
      <c r="F42" s="22"/>
      <c r="G42" s="22"/>
      <c r="H42" s="22"/>
      <c r="I42" s="22"/>
      <c r="J42" s="22"/>
    </row>
    <row r="43" spans="1:10" x14ac:dyDescent="0.25">
      <c r="A43" s="22"/>
      <c r="B43" s="22"/>
      <c r="C43" s="22"/>
      <c r="D43" s="22"/>
      <c r="E43" s="22"/>
      <c r="F43" s="22"/>
      <c r="G43" s="22"/>
      <c r="H43" s="22"/>
      <c r="I43" s="22"/>
      <c r="J43" s="22"/>
    </row>
    <row r="44" spans="1:10" x14ac:dyDescent="0.25">
      <c r="A44" s="22"/>
      <c r="B44" s="22"/>
      <c r="C44" s="22"/>
      <c r="D44" s="22"/>
      <c r="E44" s="22"/>
      <c r="F44" s="22"/>
      <c r="G44" s="22"/>
      <c r="H44" s="22"/>
      <c r="I44" s="22"/>
      <c r="J44" s="22"/>
    </row>
    <row r="45" spans="1:10" x14ac:dyDescent="0.25">
      <c r="A45" s="22"/>
      <c r="B45" s="22"/>
      <c r="C45" s="22"/>
      <c r="D45" s="22"/>
      <c r="E45" s="22"/>
      <c r="F45" s="22"/>
      <c r="G45" s="22"/>
      <c r="H45" s="22"/>
      <c r="I45" s="22"/>
      <c r="J45" s="22"/>
    </row>
    <row r="46" spans="1:10" x14ac:dyDescent="0.25">
      <c r="A46" s="22"/>
      <c r="B46" s="22"/>
      <c r="C46" s="22"/>
      <c r="D46" s="22"/>
      <c r="E46" s="22"/>
      <c r="F46" s="22"/>
      <c r="G46" s="22"/>
      <c r="H46" s="22"/>
      <c r="I46" s="22"/>
      <c r="J46" s="22"/>
    </row>
    <row r="47" spans="1:10" x14ac:dyDescent="0.25">
      <c r="A47" s="22"/>
      <c r="B47" s="22"/>
      <c r="C47" s="22"/>
      <c r="D47" s="22"/>
      <c r="E47" s="22"/>
      <c r="F47" s="22"/>
      <c r="G47" s="22"/>
      <c r="H47" s="22"/>
      <c r="I47" s="22"/>
      <c r="J47" s="22"/>
    </row>
    <row r="48" spans="1:10" x14ac:dyDescent="0.25">
      <c r="A48" s="22"/>
      <c r="B48" s="22"/>
      <c r="C48" s="22"/>
      <c r="D48" s="22"/>
      <c r="E48" s="22"/>
      <c r="F48" s="22"/>
      <c r="G48" s="22"/>
      <c r="H48" s="22"/>
      <c r="I48" s="22"/>
      <c r="J48" s="22"/>
    </row>
    <row r="49" spans="1:10" x14ac:dyDescent="0.25">
      <c r="A49" s="22"/>
      <c r="B49" s="22"/>
      <c r="C49" s="22"/>
      <c r="D49" s="22"/>
      <c r="E49" s="22"/>
      <c r="F49" s="22"/>
      <c r="G49" s="22"/>
      <c r="H49" s="22"/>
      <c r="I49" s="22"/>
      <c r="J49" s="22"/>
    </row>
    <row r="50" spans="1:10" x14ac:dyDescent="0.25">
      <c r="A50" s="22"/>
      <c r="B50" s="22"/>
      <c r="C50" s="22"/>
      <c r="D50" s="22"/>
      <c r="E50" s="22"/>
      <c r="F50" s="22"/>
      <c r="G50" s="22"/>
      <c r="H50" s="22"/>
      <c r="I50" s="22"/>
      <c r="J50" s="22"/>
    </row>
    <row r="51" spans="1:10" x14ac:dyDescent="0.25">
      <c r="A51" s="22"/>
      <c r="B51" s="22"/>
      <c r="C51" s="22"/>
      <c r="D51" s="22"/>
      <c r="E51" s="22"/>
      <c r="F51" s="22"/>
      <c r="G51" s="22"/>
      <c r="H51" s="22"/>
      <c r="I51" s="22"/>
      <c r="J51" s="22"/>
    </row>
    <row r="52" spans="1:10" x14ac:dyDescent="0.25">
      <c r="A52" s="22"/>
      <c r="B52" s="22"/>
      <c r="C52" s="22"/>
      <c r="D52" s="22"/>
      <c r="E52" s="22"/>
      <c r="F52" s="22"/>
      <c r="G52" s="22"/>
      <c r="H52" s="22"/>
      <c r="I52" s="22"/>
      <c r="J52" s="22"/>
    </row>
    <row r="53" spans="1:10" x14ac:dyDescent="0.25">
      <c r="A53" s="22"/>
      <c r="B53" s="22"/>
      <c r="C53" s="22"/>
      <c r="D53" s="22"/>
      <c r="E53" s="22"/>
      <c r="F53" s="22"/>
      <c r="G53" s="22"/>
      <c r="H53" s="22"/>
      <c r="I53" s="22"/>
      <c r="J53" s="22"/>
    </row>
    <row r="54" spans="1:10" x14ac:dyDescent="0.25">
      <c r="A54" s="22"/>
      <c r="B54" s="22"/>
      <c r="C54" s="22"/>
      <c r="D54" s="22"/>
      <c r="E54" s="22"/>
      <c r="F54" s="22"/>
      <c r="G54" s="22"/>
      <c r="H54" s="22"/>
      <c r="I54" s="22"/>
      <c r="J54" s="22"/>
    </row>
    <row r="55" spans="1:10" x14ac:dyDescent="0.25">
      <c r="A55" s="22"/>
      <c r="B55" s="22"/>
      <c r="C55" s="22"/>
      <c r="D55" s="22"/>
      <c r="E55" s="22"/>
      <c r="F55" s="22"/>
      <c r="G55" s="22"/>
      <c r="H55" s="22"/>
      <c r="I55" s="22"/>
      <c r="J55" s="22"/>
    </row>
    <row r="56" spans="1:10" x14ac:dyDescent="0.25">
      <c r="A56" s="22"/>
      <c r="B56" s="22"/>
      <c r="C56" s="22"/>
      <c r="D56" s="22"/>
      <c r="E56" s="22"/>
      <c r="F56" s="22"/>
      <c r="G56" s="22"/>
      <c r="H56" s="22"/>
      <c r="I56" s="22"/>
      <c r="J56" s="22"/>
    </row>
    <row r="57" spans="1:10" x14ac:dyDescent="0.25">
      <c r="A57" s="22"/>
      <c r="B57" s="22"/>
      <c r="C57" s="22"/>
      <c r="D57" s="22"/>
      <c r="E57" s="22"/>
      <c r="F57" s="22"/>
      <c r="G57" s="22"/>
      <c r="H57" s="22"/>
      <c r="I57" s="22"/>
      <c r="J57" s="22"/>
    </row>
    <row r="58" spans="1:10" x14ac:dyDescent="0.25">
      <c r="A58" s="22"/>
      <c r="B58" s="22"/>
      <c r="C58" s="22"/>
      <c r="D58" s="22"/>
      <c r="E58" s="22"/>
      <c r="F58" s="22"/>
      <c r="G58" s="22"/>
      <c r="H58" s="22"/>
      <c r="I58" s="22"/>
      <c r="J58" s="22"/>
    </row>
    <row r="59" spans="1:10" x14ac:dyDescent="0.25">
      <c r="A59" s="22"/>
      <c r="B59" s="22"/>
      <c r="C59" s="22"/>
      <c r="D59" s="22"/>
      <c r="E59" s="22"/>
      <c r="F59" s="22"/>
      <c r="G59" s="22"/>
      <c r="H59" s="22"/>
      <c r="I59" s="22"/>
      <c r="J59" s="22"/>
    </row>
    <row r="60" spans="1:10" x14ac:dyDescent="0.25">
      <c r="A60" s="22"/>
      <c r="B60" s="22"/>
      <c r="C60" s="22"/>
      <c r="D60" s="22"/>
      <c r="E60" s="22"/>
      <c r="F60" s="22"/>
      <c r="G60" s="22"/>
      <c r="H60" s="22"/>
      <c r="I60" s="22"/>
      <c r="J60" s="22"/>
    </row>
    <row r="61" spans="1:10" x14ac:dyDescent="0.25">
      <c r="A61" s="22"/>
      <c r="B61" s="22"/>
      <c r="C61" s="22"/>
      <c r="D61" s="22"/>
      <c r="E61" s="22"/>
      <c r="F61" s="22"/>
      <c r="G61" s="22"/>
      <c r="H61" s="22"/>
      <c r="I61" s="22"/>
      <c r="J61" s="22"/>
    </row>
    <row r="62" spans="1:10" x14ac:dyDescent="0.25">
      <c r="A62" s="22"/>
      <c r="B62" s="22"/>
      <c r="C62" s="22"/>
      <c r="D62" s="22"/>
      <c r="E62" s="22"/>
      <c r="F62" s="22"/>
      <c r="G62" s="22"/>
      <c r="H62" s="22"/>
      <c r="I62" s="22"/>
      <c r="J62" s="22"/>
    </row>
    <row r="63" spans="1:10" x14ac:dyDescent="0.25">
      <c r="A63" s="22"/>
      <c r="B63" s="22"/>
      <c r="C63" s="22"/>
      <c r="D63" s="22"/>
      <c r="E63" s="22"/>
      <c r="F63" s="22"/>
      <c r="G63" s="22"/>
      <c r="H63" s="22"/>
      <c r="I63" s="22"/>
      <c r="J63" s="22"/>
    </row>
    <row r="64" spans="1:10" x14ac:dyDescent="0.25">
      <c r="A64" s="22"/>
      <c r="B64" s="22"/>
      <c r="C64" s="22"/>
      <c r="D64" s="22"/>
      <c r="E64" s="22"/>
      <c r="F64" s="22"/>
      <c r="G64" s="22"/>
      <c r="H64" s="22"/>
      <c r="I64" s="22"/>
      <c r="J64" s="22"/>
    </row>
    <row r="65" spans="1:10" x14ac:dyDescent="0.25">
      <c r="A65" s="22"/>
      <c r="B65" s="22"/>
      <c r="C65" s="22"/>
      <c r="D65" s="22"/>
      <c r="E65" s="22"/>
      <c r="F65" s="22"/>
      <c r="G65" s="22"/>
      <c r="H65" s="22"/>
      <c r="I65" s="22"/>
      <c r="J65" s="22"/>
    </row>
    <row r="66" spans="1:10" x14ac:dyDescent="0.25">
      <c r="A66" s="22"/>
      <c r="B66" s="22"/>
      <c r="C66" s="22"/>
      <c r="D66" s="22"/>
      <c r="E66" s="22"/>
      <c r="F66" s="22"/>
      <c r="G66" s="22"/>
      <c r="H66" s="22"/>
      <c r="I66" s="22"/>
      <c r="J66" s="22"/>
    </row>
    <row r="67" spans="1:10" x14ac:dyDescent="0.25">
      <c r="A67" s="22"/>
      <c r="B67" s="22"/>
      <c r="C67" s="22"/>
      <c r="D67" s="22"/>
      <c r="E67" s="22"/>
      <c r="F67" s="22"/>
      <c r="G67" s="22"/>
      <c r="H67" s="22"/>
      <c r="I67" s="22"/>
      <c r="J67" s="22"/>
    </row>
    <row r="68" spans="1:10" x14ac:dyDescent="0.25">
      <c r="A68" s="22"/>
      <c r="B68" s="22"/>
      <c r="C68" s="22"/>
      <c r="D68" s="22"/>
      <c r="E68" s="22"/>
      <c r="F68" s="22"/>
      <c r="G68" s="22"/>
      <c r="H68" s="22"/>
      <c r="I68" s="22"/>
      <c r="J68" s="22"/>
    </row>
    <row r="69" spans="1:10" x14ac:dyDescent="0.25">
      <c r="A69" s="22"/>
      <c r="B69" s="22"/>
      <c r="C69" s="22"/>
      <c r="D69" s="22"/>
      <c r="E69" s="22"/>
      <c r="F69" s="22"/>
      <c r="G69" s="22"/>
      <c r="H69" s="22"/>
      <c r="I69" s="22"/>
      <c r="J69" s="22"/>
    </row>
    <row r="70" spans="1:10" x14ac:dyDescent="0.25">
      <c r="A70" s="22"/>
      <c r="B70" s="22"/>
      <c r="C70" s="22"/>
      <c r="D70" s="22"/>
      <c r="E70" s="22"/>
      <c r="F70" s="22"/>
      <c r="G70" s="22"/>
      <c r="H70" s="22"/>
      <c r="I70" s="22"/>
      <c r="J70" s="22"/>
    </row>
    <row r="71" spans="1:10" x14ac:dyDescent="0.25">
      <c r="A71" s="22"/>
      <c r="B71" s="22"/>
      <c r="C71" s="22"/>
      <c r="D71" s="22"/>
      <c r="E71" s="22"/>
      <c r="F71" s="22"/>
      <c r="G71" s="22"/>
      <c r="H71" s="22"/>
      <c r="I71" s="22"/>
      <c r="J71" s="22"/>
    </row>
    <row r="72" spans="1:10" x14ac:dyDescent="0.25">
      <c r="A72" s="22"/>
      <c r="B72" s="22"/>
      <c r="C72" s="22"/>
      <c r="D72" s="22"/>
      <c r="E72" s="22"/>
      <c r="F72" s="22"/>
      <c r="G72" s="22"/>
      <c r="H72" s="22"/>
      <c r="I72" s="22"/>
      <c r="J72" s="22"/>
    </row>
    <row r="73" spans="1:10" x14ac:dyDescent="0.25">
      <c r="A73" s="22"/>
      <c r="B73" s="22"/>
      <c r="C73" s="22"/>
      <c r="D73" s="22"/>
      <c r="E73" s="22"/>
      <c r="F73" s="22"/>
      <c r="G73" s="22"/>
      <c r="H73" s="22"/>
      <c r="I73" s="22"/>
      <c r="J73" s="22"/>
    </row>
    <row r="74" spans="1:10" x14ac:dyDescent="0.25">
      <c r="A74" s="22"/>
      <c r="B74" s="22"/>
      <c r="C74" s="22"/>
      <c r="D74" s="22"/>
      <c r="E74" s="22"/>
      <c r="F74" s="22"/>
      <c r="G74" s="22"/>
      <c r="H74" s="22"/>
      <c r="I74" s="22"/>
      <c r="J74" s="22"/>
    </row>
    <row r="75" spans="1:10" x14ac:dyDescent="0.25">
      <c r="A75" s="22"/>
      <c r="B75" s="22"/>
      <c r="C75" s="22"/>
      <c r="D75" s="22"/>
      <c r="E75" s="22"/>
      <c r="F75" s="22"/>
      <c r="G75" s="22"/>
      <c r="H75" s="22"/>
      <c r="I75" s="22"/>
      <c r="J75" s="22"/>
    </row>
    <row r="76" spans="1:10" x14ac:dyDescent="0.25">
      <c r="A76" s="22"/>
      <c r="B76" s="22"/>
      <c r="C76" s="22"/>
      <c r="D76" s="22"/>
      <c r="E76" s="22"/>
      <c r="F76" s="22"/>
      <c r="G76" s="22"/>
      <c r="H76" s="22"/>
      <c r="I76" s="22"/>
      <c r="J76" s="22"/>
    </row>
    <row r="77" spans="1:10" x14ac:dyDescent="0.25">
      <c r="A77" s="22"/>
      <c r="B77" s="22"/>
      <c r="C77" s="22"/>
      <c r="D77" s="22"/>
      <c r="E77" s="22"/>
      <c r="F77" s="22"/>
      <c r="G77" s="22"/>
      <c r="H77" s="22"/>
      <c r="I77" s="22"/>
      <c r="J77" s="22"/>
    </row>
    <row r="78" spans="1:10" x14ac:dyDescent="0.25">
      <c r="A78" s="22"/>
      <c r="B78" s="22"/>
      <c r="C78" s="22"/>
      <c r="D78" s="22"/>
      <c r="E78" s="22"/>
      <c r="F78" s="22"/>
      <c r="G78" s="22"/>
      <c r="H78" s="22"/>
      <c r="I78" s="22"/>
      <c r="J78" s="22"/>
    </row>
    <row r="79" spans="1:10" x14ac:dyDescent="0.25">
      <c r="A79" s="22"/>
      <c r="B79" s="22"/>
      <c r="C79" s="22"/>
      <c r="D79" s="22"/>
      <c r="E79" s="22"/>
      <c r="F79" s="22"/>
      <c r="G79" s="22"/>
      <c r="H79" s="22"/>
      <c r="I79" s="22"/>
      <c r="J79" s="22"/>
    </row>
    <row r="80" spans="1:10" x14ac:dyDescent="0.25">
      <c r="A80" s="22"/>
      <c r="B80" s="22"/>
      <c r="C80" s="22"/>
      <c r="D80" s="22"/>
      <c r="E80" s="22"/>
      <c r="F80" s="22"/>
      <c r="G80" s="22"/>
      <c r="H80" s="22"/>
      <c r="I80" s="22"/>
      <c r="J80" s="22"/>
    </row>
    <row r="81" spans="1:10" x14ac:dyDescent="0.25">
      <c r="A81" s="22"/>
      <c r="B81" s="22"/>
      <c r="C81" s="22"/>
      <c r="D81" s="22"/>
      <c r="E81" s="22"/>
      <c r="F81" s="22"/>
      <c r="G81" s="22"/>
      <c r="H81" s="22"/>
      <c r="I81" s="22"/>
      <c r="J81" s="22"/>
    </row>
    <row r="82" spans="1:10" x14ac:dyDescent="0.25">
      <c r="A82" s="22"/>
      <c r="B82" s="22"/>
      <c r="C82" s="22"/>
      <c r="D82" s="22"/>
      <c r="E82" s="22"/>
      <c r="F82" s="22"/>
      <c r="G82" s="22"/>
      <c r="H82" s="22"/>
      <c r="I82" s="22"/>
      <c r="J82" s="22"/>
    </row>
    <row r="83" spans="1:10" x14ac:dyDescent="0.25">
      <c r="A83" s="22"/>
      <c r="B83" s="22"/>
      <c r="C83" s="22"/>
      <c r="D83" s="22"/>
      <c r="E83" s="22"/>
      <c r="F83" s="22"/>
      <c r="G83" s="22"/>
      <c r="H83" s="22"/>
      <c r="I83" s="22"/>
      <c r="J83" s="22"/>
    </row>
    <row r="84" spans="1:10" x14ac:dyDescent="0.25">
      <c r="A84" s="22"/>
      <c r="B84" s="22"/>
      <c r="C84" s="22"/>
      <c r="D84" s="22"/>
      <c r="E84" s="22"/>
      <c r="F84" s="22"/>
      <c r="G84" s="22"/>
      <c r="H84" s="22"/>
      <c r="I84" s="22"/>
      <c r="J84" s="22"/>
    </row>
    <row r="85" spans="1:10" x14ac:dyDescent="0.25">
      <c r="A85" s="22"/>
      <c r="B85" s="22"/>
      <c r="C85" s="22"/>
      <c r="D85" s="22"/>
      <c r="E85" s="22"/>
      <c r="F85" s="22"/>
      <c r="G85" s="22"/>
      <c r="H85" s="22"/>
      <c r="I85" s="22"/>
      <c r="J85" s="22"/>
    </row>
    <row r="86" spans="1:10" x14ac:dyDescent="0.25">
      <c r="A86" s="22"/>
      <c r="B86" s="22"/>
      <c r="C86" s="22"/>
      <c r="D86" s="22"/>
      <c r="E86" s="22"/>
      <c r="F86" s="22"/>
      <c r="G86" s="22"/>
      <c r="H86" s="22"/>
      <c r="I86" s="22"/>
      <c r="J86" s="22"/>
    </row>
    <row r="87" spans="1:10" x14ac:dyDescent="0.25">
      <c r="A87" s="22"/>
      <c r="B87" s="22"/>
      <c r="C87" s="22"/>
      <c r="D87" s="22"/>
      <c r="E87" s="22"/>
      <c r="F87" s="22"/>
      <c r="G87" s="22"/>
      <c r="H87" s="22"/>
      <c r="I87" s="22"/>
      <c r="J87" s="22"/>
    </row>
    <row r="88" spans="1:10" x14ac:dyDescent="0.25">
      <c r="A88" s="22"/>
      <c r="B88" s="22"/>
      <c r="C88" s="22"/>
      <c r="D88" s="22"/>
      <c r="E88" s="22"/>
      <c r="F88" s="22"/>
      <c r="G88" s="22"/>
      <c r="H88" s="22"/>
      <c r="I88" s="22"/>
      <c r="J88" s="22"/>
    </row>
  </sheetData>
  <mergeCells count="4">
    <mergeCell ref="D7:F7"/>
    <mergeCell ref="D8:F8"/>
    <mergeCell ref="B10:H16"/>
    <mergeCell ref="B17:H17"/>
  </mergeCells>
  <pageMargins left="0.7" right="0.7" top="0.75" bottom="0.75" header="0.3" footer="0.3"/>
  <pageSetup paperSize="9" scale="65"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2</vt:i4>
      </vt:variant>
    </vt:vector>
  </HeadingPairs>
  <TitlesOfParts>
    <vt:vector size="9" baseType="lpstr">
      <vt:lpstr>а.в</vt:lpstr>
      <vt:lpstr>ном.акт.</vt:lpstr>
      <vt:lpstr>к.б.и.</vt:lpstr>
      <vt:lpstr>инвентаризация</vt:lpstr>
      <vt:lpstr>Инвентаризация 2022</vt:lpstr>
      <vt:lpstr>списание 2022</vt:lpstr>
      <vt:lpstr>Лист1</vt:lpstr>
      <vt:lpstr>инвентаризация!Область_печати</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2022-08-05T05:56:04Z</cp:lastPrinted>
  <dcterms:created xsi:type="dcterms:W3CDTF">2020-05-07T05:44:53Z</dcterms:created>
  <dcterms:modified xsi:type="dcterms:W3CDTF">2022-08-11T10:00:14Z</dcterms:modified>
</cp:coreProperties>
</file>